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activeTab="2"/>
  </bookViews>
  <sheets>
    <sheet name="封面" sheetId="2" r:id="rId1"/>
    <sheet name="表1" sheetId="1" r:id="rId2"/>
    <sheet name="表2" sheetId="3" r:id="rId3"/>
    <sheet name="表3" sheetId="4" r:id="rId4"/>
    <sheet name="表4" sheetId="5" r:id="rId5"/>
    <sheet name="表5" sheetId="6" r:id="rId6"/>
    <sheet name="表6" sheetId="7" r:id="rId7"/>
    <sheet name="表7" sheetId="8" r:id="rId8"/>
    <sheet name="表8" sheetId="9" r:id="rId9"/>
    <sheet name="表9" sheetId="10" r:id="rId10"/>
  </sheets>
  <calcPr calcId="144525"/>
</workbook>
</file>

<file path=xl/sharedStrings.xml><?xml version="1.0" encoding="utf-8"?>
<sst xmlns="http://schemas.openxmlformats.org/spreadsheetml/2006/main" count="569" uniqueCount="301">
  <si>
    <t>附件2:</t>
  </si>
  <si>
    <t xml:space="preserve"> </t>
  </si>
  <si>
    <t>六盘水市司法局2022年预算公开表</t>
  </si>
  <si>
    <t>六盘水市司法局</t>
  </si>
  <si>
    <t>编制</t>
  </si>
  <si>
    <t xml:space="preserve">    经办人：汪祥玉                 联系电话:8223559</t>
  </si>
  <si>
    <t>表1</t>
  </si>
  <si>
    <t>六盘水市司法局2022年部门收支总体情况表</t>
  </si>
  <si>
    <t>（本表收入按收入性质填列，支出按政府收支功能分类科目填列至“类”级科目）</t>
  </si>
  <si>
    <t>单位：万元</t>
  </si>
  <si>
    <t>收            入</t>
  </si>
  <si>
    <t>支      出（按功能分）</t>
  </si>
  <si>
    <t>项        目</t>
  </si>
  <si>
    <t>预算数</t>
  </si>
  <si>
    <t>一、原一般公共预算拨款收入（含教育费附加）</t>
  </si>
  <si>
    <t>一、一般公共服务支出</t>
  </si>
  <si>
    <t>二、原预算外转一般公共预算管理资金收入（含学费收入）</t>
  </si>
  <si>
    <t>二、外交支出</t>
  </si>
  <si>
    <t>三、政府性基金预算拨款收入</t>
  </si>
  <si>
    <t>三、国防支出</t>
  </si>
  <si>
    <t>四、事业单位经营收入</t>
  </si>
  <si>
    <t>四、公共安全支出</t>
  </si>
  <si>
    <t>五、其他收入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</si>
  <si>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</si>
  <si>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</si>
  <si>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</si>
  <si>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</si>
  <si>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</si>
  <si>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</si>
  <si>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</si>
  <si>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</si>
  <si>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</si>
  <si>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</si>
  <si>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</si>
  <si>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</si>
  <si>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</si>
  <si>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</si>
  <si>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</si>
  <si>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</si>
  <si>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</si>
  <si>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</si>
  <si>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</si>
  <si>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二十四、转移性支出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</si>
  <si>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</si>
  <si>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</si>
  <si>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</si>
  <si>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</si>
  <si>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</si>
  <si>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</t>
  </si>
  <si>
    <t>结转下年</t>
  </si>
  <si>
    <t>收  入  总  计</t>
  </si>
  <si>
    <t xml:space="preserve">支  出  总  计 </t>
  </si>
  <si>
    <t>注：本表填报口径为部门全部收入和支出,上年结转需按性质对应填列.</t>
  </si>
  <si>
    <t>表2</t>
  </si>
  <si>
    <t>六盘水市司法局2022年部门收入总体情况表</t>
  </si>
  <si>
    <t xml:space="preserve"> 单位：万元</t>
  </si>
  <si>
    <t>科目编码</t>
  </si>
  <si>
    <t>科目名称</t>
  </si>
  <si>
    <t>合计</t>
  </si>
  <si>
    <t>原一般公共预算拨款收入</t>
  </si>
  <si>
    <t>原预算外转一般公共预算管理资金收入</t>
  </si>
  <si>
    <t>政府性基金预算拨款收入</t>
  </si>
  <si>
    <t>事业单位经营收入</t>
  </si>
  <si>
    <t>其他收入</t>
  </si>
  <si>
    <t>备注</t>
  </si>
  <si>
    <t>类</t>
  </si>
  <si>
    <t>款</t>
  </si>
  <si>
    <t>项</t>
  </si>
  <si>
    <t>204</t>
  </si>
  <si>
    <t>公共安全支出</t>
  </si>
  <si>
    <t>06</t>
  </si>
  <si>
    <t xml:space="preserve">    司法</t>
  </si>
  <si>
    <t>01</t>
  </si>
  <si>
    <t xml:space="preserve">        行政运行</t>
  </si>
  <si>
    <t>04</t>
  </si>
  <si>
    <t xml:space="preserve">        基层司法业务</t>
  </si>
  <si>
    <t>05</t>
  </si>
  <si>
    <t xml:space="preserve">        普法宣传</t>
  </si>
  <si>
    <t>07</t>
  </si>
  <si>
    <t xml:space="preserve">        公共法律服务</t>
  </si>
  <si>
    <t>08</t>
  </si>
  <si>
    <t xml:space="preserve">        国家统一法律职业资格考试</t>
  </si>
  <si>
    <t>12</t>
  </si>
  <si>
    <t xml:space="preserve">        法制建设</t>
  </si>
  <si>
    <t>13</t>
  </si>
  <si>
    <t xml:space="preserve">        信息化建设</t>
  </si>
  <si>
    <t>法治建设</t>
  </si>
  <si>
    <t>99</t>
  </si>
  <si>
    <t xml:space="preserve">        其他司法支出</t>
  </si>
  <si>
    <t xml:space="preserve">    其他公共安全支出</t>
  </si>
  <si>
    <t xml:space="preserve">        其他公共安全支出</t>
  </si>
  <si>
    <t>208</t>
  </si>
  <si>
    <t>社会保障和就业支出</t>
  </si>
  <si>
    <t xml:space="preserve">    行政事业单位养老支出</t>
  </si>
  <si>
    <t xml:space="preserve">        机关事业单位基本养老保险缴费支出</t>
  </si>
  <si>
    <t>221</t>
  </si>
  <si>
    <t>住房保障支出</t>
  </si>
  <si>
    <t>02</t>
  </si>
  <si>
    <t xml:space="preserve">    住房改革支出</t>
  </si>
  <si>
    <t xml:space="preserve">        住房公积金</t>
  </si>
  <si>
    <t>注：本表填报口径为部门全部收入，上年结转需细化到项级科目.</t>
  </si>
  <si>
    <t>表3</t>
  </si>
  <si>
    <t>六盘水市司法局2022年部门支出总体情况表</t>
  </si>
  <si>
    <t>基本支出</t>
  </si>
  <si>
    <t>项目支出</t>
  </si>
  <si>
    <t>事业单位经营支出</t>
  </si>
  <si>
    <t>其他支出</t>
  </si>
  <si>
    <t>10</t>
  </si>
  <si>
    <t xml:space="preserve">        社区矫正</t>
  </si>
  <si>
    <t>注：本表填报口径为部门全部收入，上年结转需细化到项级科目．</t>
  </si>
  <si>
    <t>表4</t>
  </si>
  <si>
    <t>六盘水市司法局2022年财政拨款收支总体情况表</t>
  </si>
  <si>
    <t>收入</t>
  </si>
  <si>
    <t>支出</t>
  </si>
  <si>
    <t>项目</t>
  </si>
  <si>
    <t>一般公共预算</t>
  </si>
  <si>
    <t>政府性基金预算</t>
  </si>
  <si>
    <t>国有资本经营预算</t>
  </si>
  <si>
    <t>一、本年收入</t>
  </si>
  <si>
    <t>（一）一般公共预算拨款</t>
  </si>
  <si>
    <t xml:space="preserve">   1.原一般公共预算拨款</t>
  </si>
  <si>
    <t xml:space="preserve">   2.原预算外转一般公共预算管理资金</t>
  </si>
  <si>
    <t>（二）政府性基金预算拨款</t>
  </si>
  <si>
    <t>（三）国有资本经营预算拨款</t>
  </si>
  <si>
    <t>二、上年结转</t>
  </si>
  <si>
    <t>收入总计</t>
  </si>
  <si>
    <t xml:space="preserve">支出总计  </t>
  </si>
  <si>
    <t>注：本表反映部门收到财政拨款收入和支出数（含结转数），上年结转需按性质对应填列。</t>
  </si>
  <si>
    <t>表5</t>
  </si>
  <si>
    <t>六盘水市司法局2022年一般公共预算支出情况表</t>
  </si>
  <si>
    <t>小计</t>
  </si>
  <si>
    <t>市本级支出</t>
  </si>
  <si>
    <t>补助县区支出</t>
  </si>
  <si>
    <t xml:space="preserve">   司法</t>
  </si>
  <si>
    <t>用上年结转资金保障</t>
  </si>
  <si>
    <t xml:space="preserve">   行政事业单位养老支出</t>
  </si>
  <si>
    <t xml:space="preserve">   住房改革支出</t>
  </si>
  <si>
    <t>注：本表反映部门2022年度一般公共预算财政拨款支出情况（不含结转支出）</t>
  </si>
  <si>
    <t>表6</t>
  </si>
  <si>
    <t>六盘水市司法局2022年一般公共预算基本支出情况表（按经济分类）</t>
  </si>
  <si>
    <t>政府经济科目编码</t>
  </si>
  <si>
    <t>政府经济科目名称</t>
  </si>
  <si>
    <t>金额</t>
  </si>
  <si>
    <t>经济科目编码</t>
  </si>
  <si>
    <t>经济科目名称</t>
  </si>
  <si>
    <t>501</t>
  </si>
  <si>
    <t>机关工资福利支出</t>
  </si>
  <si>
    <t>301</t>
  </si>
  <si>
    <t>工资福利支出</t>
  </si>
  <si>
    <t xml:space="preserve">  50101</t>
  </si>
  <si>
    <t>工资奖金津补贴</t>
  </si>
  <si>
    <t xml:space="preserve">  30101</t>
  </si>
  <si>
    <t>基本工资</t>
  </si>
  <si>
    <t xml:space="preserve">  30102</t>
  </si>
  <si>
    <t>津贴补贴</t>
  </si>
  <si>
    <t xml:space="preserve">  30103</t>
  </si>
  <si>
    <t>奖金</t>
  </si>
  <si>
    <t xml:space="preserve">  50102</t>
  </si>
  <si>
    <t>社会保障缴费</t>
  </si>
  <si>
    <t xml:space="preserve">  30108</t>
  </si>
  <si>
    <t>机关事业单位基本养老保险缴费</t>
  </si>
  <si>
    <t xml:space="preserve">  30110</t>
  </si>
  <si>
    <t>城镇职工基本医疗保险缴费</t>
  </si>
  <si>
    <t xml:space="preserve">  30111</t>
  </si>
  <si>
    <t>公务员医疗补助缴费</t>
  </si>
  <si>
    <t xml:space="preserve">  30112</t>
  </si>
  <si>
    <t>其他社会保障缴费</t>
  </si>
  <si>
    <t xml:space="preserve">  50103</t>
  </si>
  <si>
    <t>住房公积金</t>
  </si>
  <si>
    <t xml:space="preserve">  30113</t>
  </si>
  <si>
    <t xml:space="preserve">  50199</t>
  </si>
  <si>
    <t>其他工资福利支出</t>
  </si>
  <si>
    <t xml:space="preserve">  30199</t>
  </si>
  <si>
    <t>502</t>
  </si>
  <si>
    <t>机关商品和服务支出</t>
  </si>
  <si>
    <t>302</t>
  </si>
  <si>
    <t>商品和服务支出</t>
  </si>
  <si>
    <t xml:space="preserve">  50201</t>
  </si>
  <si>
    <t>办公经费</t>
  </si>
  <si>
    <t xml:space="preserve">  30201</t>
  </si>
  <si>
    <t>办公费</t>
  </si>
  <si>
    <t xml:space="preserve">  30202</t>
  </si>
  <si>
    <t>印刷费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</si>
  <si>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</si>
  <si>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</si>
  <si>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</si>
  <si>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</si>
  <si>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</si>
  <si>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</si>
  <si>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30208</t>
  </si>
  <si>
    <t>取暖费</t>
  </si>
  <si>
    <t xml:space="preserve">  30211</t>
  </si>
  <si>
    <t>差旅费</t>
  </si>
  <si>
    <t xml:space="preserve">  30213</t>
  </si>
  <si>
    <t>维修(护)费</t>
  </si>
  <si>
    <t xml:space="preserve">  30216</t>
  </si>
  <si>
    <t>培训费</t>
  </si>
  <si>
    <t xml:space="preserve">  30217</t>
  </si>
  <si>
    <t>公务接待费</t>
  </si>
  <si>
    <t xml:space="preserve">  50203</t>
  </si>
  <si>
    <t>劳务费</t>
  </si>
  <si>
    <t xml:space="preserve">  50205</t>
  </si>
  <si>
    <t>委托业务费</t>
  </si>
  <si>
    <t xml:space="preserve">  30228</t>
  </si>
  <si>
    <t>工会经费</t>
  </si>
  <si>
    <t xml:space="preserve">  50206</t>
  </si>
  <si>
    <t xml:space="preserve">  30229</t>
  </si>
  <si>
    <t>福利费</t>
  </si>
  <si>
    <t xml:space="preserve">  50208</t>
  </si>
  <si>
    <t>公务用车运行维护费</t>
  </si>
  <si>
    <t xml:space="preserve">  30231</t>
  </si>
  <si>
    <t xml:space="preserve">  50209</t>
  </si>
  <si>
    <t>维修（护）费</t>
  </si>
  <si>
    <t xml:space="preserve">  30239</t>
  </si>
  <si>
    <t>其他交通费用</t>
  </si>
  <si>
    <t xml:space="preserve">  50299</t>
  </si>
  <si>
    <t>其他商品和服务支出</t>
  </si>
  <si>
    <t xml:space="preserve">  30299</t>
  </si>
  <si>
    <t>509</t>
  </si>
  <si>
    <t>对个人和家庭的补助</t>
  </si>
  <si>
    <t>303</t>
  </si>
  <si>
    <t xml:space="preserve">  50901</t>
  </si>
  <si>
    <t>社会福利和救助</t>
  </si>
  <si>
    <t xml:space="preserve">  30305</t>
  </si>
  <si>
    <t>生活补助</t>
  </si>
  <si>
    <t xml:space="preserve">  50905</t>
  </si>
  <si>
    <t>离退休费</t>
  </si>
  <si>
    <t xml:space="preserve">  30302</t>
  </si>
  <si>
    <t>退休费</t>
  </si>
  <si>
    <t>表7</t>
  </si>
  <si>
    <t>六盘水市司法局2022年一般公共预算“三公”经费支出情况表</t>
  </si>
  <si>
    <t>2021年初预算数</t>
  </si>
  <si>
    <t>2022年初预算数</t>
  </si>
  <si>
    <t>2022年与上年预算数相比增减变化比率</t>
  </si>
  <si>
    <t>2022年与上年预算数相比增减变化原因</t>
  </si>
  <si>
    <t>2022年“三公”经费支出占公共财政预算支出的比重(%)</t>
  </si>
  <si>
    <t>因2022年全省政法大走访活动省厅走访地点为六盘水六枝、水城，为了更进一步的与省厅相关处室沟通对接，我局除了完成本单位的走访任务，还要陪同省厅领导走访，结合工作实际，我局在预算2022年”三公“经费时做了适当的调整</t>
  </si>
  <si>
    <t xml:space="preserve"> 一、 因公出国（境）费</t>
  </si>
  <si>
    <t>本部门预算为0元，与2021年相比无变化。</t>
  </si>
  <si>
    <t xml:space="preserve"> 二、公务接待费</t>
  </si>
  <si>
    <t>因2022年全省政法大走访活动省厅走访地点为六盘水六枝、水城，为了更进一步的与省厅相关处室沟通对接，我局除了完成本单位的走访任务，还要陪同省厅领导走访，结合工作实际，我局在预算2022年公务接待经费时做了适当的调整</t>
  </si>
  <si>
    <t xml:space="preserve"> 三、公务用车购置及运行维护费</t>
  </si>
  <si>
    <t>因2022年全省政法大走访活动省厅走访地点为六盘水六枝、水城，为了更进一步的与省厅相关处室沟通对接，我局除了完成本单位的走访任务，还要陪同省厅领导走访，结合工作实际，我局在预算2022年公务用车运行维护费时做了适当的调整</t>
  </si>
  <si>
    <t xml:space="preserve">     1.公务用车运行维护费</t>
  </si>
  <si>
    <t xml:space="preserve">     2.公务用车购置费</t>
  </si>
  <si>
    <t>注：如果与去年相比无变化，则写与上年持平。</t>
  </si>
  <si>
    <t>表8</t>
  </si>
  <si>
    <t>六盘水市司法局2022年机关运行经费（公用经费）支出明细表</t>
  </si>
  <si>
    <t>编码</t>
  </si>
  <si>
    <t>项目名称</t>
  </si>
  <si>
    <t>30201</t>
  </si>
  <si>
    <t>30202</t>
  </si>
  <si>
    <t>30205</t>
  </si>
  <si>
    <t>30206</t>
  </si>
  <si>
    <t>30207</t>
  </si>
  <si>
    <t>30208</t>
  </si>
  <si>
    <t>30211</t>
  </si>
  <si>
    <t>30226</t>
  </si>
  <si>
    <t>30227</t>
  </si>
  <si>
    <t>30217</t>
  </si>
  <si>
    <t>30213</t>
  </si>
  <si>
    <t>30218</t>
  </si>
  <si>
    <t>专用材料费</t>
  </si>
  <si>
    <t>30203</t>
  </si>
  <si>
    <t>咨询费</t>
  </si>
  <si>
    <t>30224</t>
  </si>
  <si>
    <t>被装购置费</t>
  </si>
  <si>
    <t>30299</t>
  </si>
  <si>
    <t>30225</t>
  </si>
  <si>
    <t>专用燃料费</t>
  </si>
  <si>
    <t>表9</t>
  </si>
  <si>
    <t>六盘水市司法局2022年政府性基金预算支出情况表</t>
  </si>
  <si>
    <t>单位：元</t>
  </si>
  <si>
    <t>无</t>
  </si>
  <si>
    <t>212</t>
  </si>
  <si>
    <t>城乡社区支出</t>
  </si>
  <si>
    <t>21208</t>
  </si>
  <si>
    <t>国有土地使用权出让收入安排的支出</t>
  </si>
  <si>
    <t>2120899</t>
  </si>
  <si>
    <t>其他国有土地使用权出让收入安排的支出</t>
  </si>
  <si>
    <t>2120806</t>
  </si>
  <si>
    <t>土地出让业务支出</t>
  </si>
  <si>
    <t>2120801</t>
  </si>
  <si>
    <t>征地和拆迁补偿支出</t>
  </si>
  <si>
    <t>2120803</t>
  </si>
  <si>
    <t>城市建设支出</t>
  </si>
  <si>
    <t>21214</t>
  </si>
  <si>
    <t>污水处理费安排的支出</t>
  </si>
  <si>
    <t>2121499</t>
  </si>
  <si>
    <t>其他污水处理费安排的支出</t>
  </si>
  <si>
    <t>2121401</t>
  </si>
  <si>
    <t>污水处理设施建设和运营</t>
  </si>
  <si>
    <t>21218</t>
  </si>
  <si>
    <t>污水处理费对应专项债务收入安排的支出</t>
  </si>
  <si>
    <t>2121801</t>
  </si>
  <si>
    <t>232</t>
  </si>
  <si>
    <t>债务付息支出</t>
  </si>
  <si>
    <t>23204</t>
  </si>
  <si>
    <t>地方政府专项债务付息支出</t>
  </si>
  <si>
    <t>2320499</t>
  </si>
  <si>
    <t>其他政府性基金债务付息支出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</si>
</sst>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6">
    <font>
      <sz val="11"/>
      <color indexed="8"/>
      <name val="宋体"/>
      <charset val="1"/>
      <scheme val="minor"/>
    </font>
    <font>
      <b/>
      <sz val="14"/>
      <name val="SimSun"/>
      <charset val="134"/>
    </font>
    <font>
      <sz val="9"/>
      <name val="SimSun"/>
      <charset val="134"/>
    </font>
    <font>
      <sz val="12"/>
      <name val="SimSun"/>
      <charset val="134"/>
    </font>
    <font>
      <b/>
      <sz val="12"/>
      <name val="SimSun"/>
      <charset val="134"/>
    </font>
    <font>
      <b/>
      <sz val="9"/>
      <name val="SimSun"/>
      <charset val="134"/>
    </font>
    <font>
      <sz val="12"/>
      <color indexed="8"/>
      <name val="宋体"/>
      <charset val="134"/>
    </font>
    <font>
      <sz val="12"/>
      <color indexed="8"/>
      <name val="Dialog"/>
      <charset val="0"/>
    </font>
    <font>
      <sz val="11"/>
      <name val="SimSun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8"/>
      <color indexed="8"/>
      <name val="宋体"/>
      <charset val="134"/>
    </font>
    <font>
      <sz val="12"/>
      <name val="宋体"/>
      <charset val="134"/>
    </font>
    <font>
      <b/>
      <sz val="18"/>
      <color indexed="8"/>
      <name val="Dialog"/>
      <charset val="0"/>
    </font>
    <font>
      <b/>
      <sz val="15"/>
      <color indexed="8"/>
      <name val="Dialog"/>
      <charset val="0"/>
    </font>
    <font>
      <sz val="14"/>
      <color indexed="8"/>
      <name val="宋体"/>
      <charset val="134"/>
    </font>
    <font>
      <sz val="15"/>
      <color indexed="8"/>
      <name val="宋体"/>
      <charset val="134"/>
    </font>
    <font>
      <b/>
      <sz val="15"/>
      <color indexed="8"/>
      <name val="宋体"/>
      <charset val="134"/>
    </font>
    <font>
      <b/>
      <sz val="14"/>
      <color indexed="8"/>
      <name val="宋体"/>
      <charset val="134"/>
    </font>
    <font>
      <b/>
      <sz val="12"/>
      <color indexed="8"/>
      <name val="宋体"/>
      <charset val="134"/>
    </font>
    <font>
      <sz val="15"/>
      <color indexed="8"/>
      <name val="Dialog"/>
      <charset val="0"/>
    </font>
    <font>
      <sz val="10"/>
      <color indexed="8"/>
      <name val="Dialog"/>
      <charset val="0"/>
    </font>
    <font>
      <b/>
      <sz val="36"/>
      <color indexed="8"/>
      <name val="宋体"/>
      <charset val="134"/>
    </font>
    <font>
      <b/>
      <sz val="24"/>
      <color indexed="8"/>
      <name val="宋体"/>
      <charset val="134"/>
    </font>
    <font>
      <b/>
      <sz val="22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1" fillId="30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43" fillId="34" borderId="15" applyNumberFormat="0" applyAlignment="0" applyProtection="0">
      <alignment vertical="center"/>
    </xf>
    <xf numFmtId="0" fontId="44" fillId="30" borderId="18" applyNumberFormat="0" applyAlignment="0" applyProtection="0">
      <alignment vertical="center"/>
    </xf>
    <xf numFmtId="0" fontId="42" fillId="33" borderId="16" applyNumberFormat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0" fillId="25" borderId="14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</cellStyleXfs>
  <cellXfs count="101"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0" xfId="0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right" vertical="center"/>
    </xf>
    <xf numFmtId="176" fontId="3" fillId="0" borderId="1" xfId="0" applyNumberFormat="1" applyFont="1" applyBorder="1" applyAlignment="1">
      <alignment vertical="center" wrapText="1"/>
    </xf>
    <xf numFmtId="4" fontId="7" fillId="0" borderId="3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vertical="center" wrapText="1"/>
    </xf>
    <xf numFmtId="10" fontId="3" fillId="0" borderId="1" xfId="0" applyNumberFormat="1" applyFont="1" applyBorder="1" applyAlignment="1">
      <alignment vertical="center" wrapText="1"/>
    </xf>
    <xf numFmtId="49" fontId="9" fillId="0" borderId="3" xfId="0" applyNumberFormat="1" applyFont="1" applyFill="1" applyBorder="1" applyAlignment="1">
      <alignment horizontal="left" vertical="center" wrapText="1" shrinkToFit="1"/>
    </xf>
    <xf numFmtId="49" fontId="6" fillId="0" borderId="3" xfId="0" applyNumberFormat="1" applyFont="1" applyFill="1" applyBorder="1" applyAlignment="1">
      <alignment horizontal="left" vertical="center" wrapText="1" shrinkToFit="1"/>
    </xf>
    <xf numFmtId="10" fontId="2" fillId="0" borderId="1" xfId="0" applyNumberFormat="1" applyFont="1" applyBorder="1" applyAlignment="1">
      <alignment vertical="center" wrapText="1"/>
    </xf>
    <xf numFmtId="49" fontId="6" fillId="2" borderId="0" xfId="0" applyNumberFormat="1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wrapText="1" shrinkToFit="1"/>
    </xf>
    <xf numFmtId="0" fontId="10" fillId="2" borderId="0" xfId="0" applyFont="1" applyFill="1" applyBorder="1" applyAlignment="1">
      <alignment horizontal="left"/>
    </xf>
    <xf numFmtId="49" fontId="11" fillId="2" borderId="0" xfId="0" applyNumberFormat="1" applyFont="1" applyFill="1" applyBorder="1" applyAlignment="1">
      <alignment horizontal="center" vertical="center" wrapText="1" shrinkToFit="1"/>
    </xf>
    <xf numFmtId="0" fontId="0" fillId="2" borderId="0" xfId="0" applyFont="1" applyFill="1" applyAlignment="1">
      <alignment vertical="center"/>
    </xf>
    <xf numFmtId="4" fontId="5" fillId="2" borderId="1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0" fillId="2" borderId="0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4" fontId="2" fillId="2" borderId="0" xfId="0" applyNumberFormat="1" applyFont="1" applyFill="1" applyBorder="1" applyAlignment="1">
      <alignment horizontal="right" vertical="center" wrapText="1"/>
    </xf>
    <xf numFmtId="0" fontId="12" fillId="0" borderId="0" xfId="0" applyFont="1" applyFill="1" applyBorder="1" applyAlignment="1"/>
    <xf numFmtId="49" fontId="7" fillId="3" borderId="0" xfId="0" applyNumberFormat="1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center" vertical="center"/>
    </xf>
    <xf numFmtId="49" fontId="13" fillId="3" borderId="0" xfId="0" applyNumberFormat="1" applyFont="1" applyFill="1" applyBorder="1" applyAlignment="1">
      <alignment horizontal="center" vertical="center"/>
    </xf>
    <xf numFmtId="49" fontId="7" fillId="3" borderId="4" xfId="0" applyNumberFormat="1" applyFont="1" applyFill="1" applyBorder="1" applyAlignment="1">
      <alignment horizontal="left" vertical="center"/>
    </xf>
    <xf numFmtId="49" fontId="7" fillId="3" borderId="3" xfId="0" applyNumberFormat="1" applyFont="1" applyFill="1" applyBorder="1" applyAlignment="1">
      <alignment horizontal="center" vertical="center"/>
    </xf>
    <xf numFmtId="49" fontId="14" fillId="3" borderId="3" xfId="0" applyNumberFormat="1" applyFont="1" applyFill="1" applyBorder="1" applyAlignment="1">
      <alignment horizontal="center" vertical="center"/>
    </xf>
    <xf numFmtId="49" fontId="15" fillId="3" borderId="3" xfId="0" applyNumberFormat="1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49" fontId="15" fillId="3" borderId="3" xfId="0" applyNumberFormat="1" applyFont="1" applyFill="1" applyBorder="1" applyAlignment="1">
      <alignment horizontal="left" vertical="center"/>
    </xf>
    <xf numFmtId="49" fontId="6" fillId="3" borderId="3" xfId="0" applyNumberFormat="1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49" fontId="7" fillId="3" borderId="3" xfId="0" applyNumberFormat="1" applyFont="1" applyFill="1" applyBorder="1" applyAlignment="1">
      <alignment horizontal="center" vertical="center" wrapText="1" shrinkToFit="1"/>
    </xf>
    <xf numFmtId="4" fontId="16" fillId="3" borderId="3" xfId="0" applyNumberFormat="1" applyFont="1" applyFill="1" applyBorder="1" applyAlignment="1">
      <alignment horizontal="right" vertical="center" shrinkToFit="1"/>
    </xf>
    <xf numFmtId="4" fontId="15" fillId="3" borderId="3" xfId="0" applyNumberFormat="1" applyFont="1" applyFill="1" applyBorder="1" applyAlignment="1">
      <alignment horizontal="right" vertical="center" shrinkToFit="1"/>
    </xf>
    <xf numFmtId="4" fontId="6" fillId="3" borderId="3" xfId="0" applyNumberFormat="1" applyFont="1" applyFill="1" applyBorder="1" applyAlignment="1">
      <alignment horizontal="right" vertical="center" shrinkToFit="1"/>
    </xf>
    <xf numFmtId="49" fontId="6" fillId="3" borderId="4" xfId="0" applyNumberFormat="1" applyFont="1" applyFill="1" applyBorder="1" applyAlignment="1">
      <alignment horizontal="right" vertical="center"/>
    </xf>
    <xf numFmtId="0" fontId="17" fillId="3" borderId="3" xfId="0" applyFont="1" applyFill="1" applyBorder="1" applyAlignment="1">
      <alignment horizontal="right" vertical="center" shrinkToFit="1"/>
    </xf>
    <xf numFmtId="0" fontId="18" fillId="3" borderId="3" xfId="0" applyFont="1" applyFill="1" applyBorder="1" applyAlignment="1">
      <alignment horizontal="right" vertical="center" shrinkToFit="1"/>
    </xf>
    <xf numFmtId="0" fontId="19" fillId="3" borderId="3" xfId="0" applyFont="1" applyFill="1" applyBorder="1" applyAlignment="1">
      <alignment horizontal="right" vertical="center" shrinkToFit="1"/>
    </xf>
    <xf numFmtId="0" fontId="6" fillId="3" borderId="3" xfId="0" applyFont="1" applyFill="1" applyBorder="1" applyAlignment="1">
      <alignment horizontal="right" vertical="center" shrinkToFit="1"/>
    </xf>
    <xf numFmtId="0" fontId="10" fillId="3" borderId="3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right" vertical="center"/>
    </xf>
    <xf numFmtId="49" fontId="7" fillId="3" borderId="4" xfId="0" applyNumberFormat="1" applyFont="1" applyFill="1" applyBorder="1" applyAlignment="1">
      <alignment horizontal="right" vertical="center"/>
    </xf>
    <xf numFmtId="0" fontId="7" fillId="3" borderId="3" xfId="0" applyFont="1" applyFill="1" applyBorder="1" applyAlignment="1">
      <alignment horizontal="left" vertical="center"/>
    </xf>
    <xf numFmtId="49" fontId="20" fillId="3" borderId="3" xfId="0" applyNumberFormat="1" applyFont="1" applyFill="1" applyBorder="1" applyAlignment="1">
      <alignment horizontal="center" vertical="center"/>
    </xf>
    <xf numFmtId="49" fontId="16" fillId="3" borderId="3" xfId="0" applyNumberFormat="1" applyFont="1" applyFill="1" applyBorder="1" applyAlignment="1">
      <alignment horizontal="center" vertical="center" wrapText="1" shrinkToFit="1"/>
    </xf>
    <xf numFmtId="176" fontId="16" fillId="3" borderId="3" xfId="0" applyNumberFormat="1" applyFont="1" applyFill="1" applyBorder="1" applyAlignment="1">
      <alignment horizontal="right" vertical="center" shrinkToFit="1"/>
    </xf>
    <xf numFmtId="0" fontId="15" fillId="3" borderId="3" xfId="0" applyFont="1" applyFill="1" applyBorder="1" applyAlignment="1">
      <alignment horizontal="right" vertical="center" shrinkToFit="1"/>
    </xf>
    <xf numFmtId="4" fontId="3" fillId="0" borderId="1" xfId="0" applyNumberFormat="1" applyFont="1" applyBorder="1" applyAlignment="1">
      <alignment vertical="center" wrapText="1"/>
    </xf>
    <xf numFmtId="0" fontId="16" fillId="3" borderId="3" xfId="0" applyFont="1" applyFill="1" applyBorder="1" applyAlignment="1">
      <alignment horizontal="right" vertical="center" shrinkToFit="1"/>
    </xf>
    <xf numFmtId="0" fontId="6" fillId="3" borderId="8" xfId="0" applyFont="1" applyFill="1" applyBorder="1" applyAlignment="1">
      <alignment horizontal="right" vertical="center" shrinkToFit="1"/>
    </xf>
    <xf numFmtId="4" fontId="6" fillId="3" borderId="9" xfId="0" applyNumberFormat="1" applyFont="1" applyFill="1" applyBorder="1" applyAlignment="1">
      <alignment horizontal="right" vertical="center" shrinkToFit="1"/>
    </xf>
    <xf numFmtId="0" fontId="6" fillId="3" borderId="10" xfId="0" applyFont="1" applyFill="1" applyBorder="1" applyAlignment="1">
      <alignment horizontal="right" vertical="center" shrinkToFit="1"/>
    </xf>
    <xf numFmtId="0" fontId="6" fillId="3" borderId="0" xfId="0" applyFont="1" applyFill="1" applyBorder="1" applyAlignment="1">
      <alignment horizontal="right" vertical="center" shrinkToFit="1"/>
    </xf>
    <xf numFmtId="0" fontId="6" fillId="3" borderId="9" xfId="0" applyFont="1" applyFill="1" applyBorder="1" applyAlignment="1">
      <alignment horizontal="right" vertical="center" shrinkToFit="1"/>
    </xf>
    <xf numFmtId="0" fontId="15" fillId="3" borderId="11" xfId="0" applyFont="1" applyFill="1" applyBorder="1" applyAlignment="1">
      <alignment horizontal="right" vertical="center" shrinkToFit="1"/>
    </xf>
    <xf numFmtId="49" fontId="6" fillId="3" borderId="3" xfId="0" applyNumberFormat="1" applyFont="1" applyFill="1" applyBorder="1" applyAlignment="1">
      <alignment horizontal="center" vertical="center"/>
    </xf>
    <xf numFmtId="176" fontId="6" fillId="3" borderId="3" xfId="0" applyNumberFormat="1" applyFont="1" applyFill="1" applyBorder="1" applyAlignment="1">
      <alignment horizontal="right" vertical="center" shrinkToFi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/>
    <xf numFmtId="0" fontId="21" fillId="2" borderId="0" xfId="0" applyFont="1" applyFill="1" applyBorder="1" applyAlignment="1">
      <alignment horizontal="right"/>
    </xf>
    <xf numFmtId="49" fontId="19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49" fontId="22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/>
    </xf>
    <xf numFmtId="0" fontId="23" fillId="2" borderId="0" xfId="0" applyFont="1" applyFill="1" applyBorder="1" applyAlignment="1">
      <alignment horizontal="center" vertical="center"/>
    </xf>
    <xf numFmtId="49" fontId="23" fillId="2" borderId="0" xfId="0" applyNumberFormat="1" applyFont="1" applyFill="1" applyBorder="1" applyAlignment="1">
      <alignment horizontal="center" vertical="center"/>
    </xf>
    <xf numFmtId="49" fontId="24" fillId="2" borderId="0" xfId="0" applyNumberFormat="1" applyFont="1" applyFill="1" applyBorder="1" applyAlignment="1">
      <alignment horizontal="center" vertical="top"/>
    </xf>
    <xf numFmtId="0" fontId="25" fillId="2" borderId="0" xfId="0" applyFont="1" applyFill="1" applyBorder="1" applyAlignment="1">
      <alignment horizontal="left" vertical="center"/>
    </xf>
    <xf numFmtId="49" fontId="25" fillId="2" borderId="0" xfId="0" applyNumberFormat="1" applyFont="1" applyFill="1" applyBorder="1" applyAlignment="1">
      <alignment horizontal="left" vertical="center"/>
    </xf>
    <xf numFmtId="0" fontId="25" fillId="2" borderId="0" xfId="0" applyFont="1" applyFill="1" applyBorder="1" applyAlignment="1">
      <alignment horizontal="right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D14" sqref="D14"/>
    </sheetView>
  </sheetViews>
  <sheetFormatPr defaultColWidth="9" defaultRowHeight="15.75" outlineLevelCol="3"/>
  <cols>
    <col min="1" max="1" width="5" style="89" customWidth="1"/>
    <col min="2" max="2" width="110" style="89" customWidth="1"/>
    <col min="3" max="3" width="5.1" style="89" customWidth="1"/>
    <col min="4" max="16384" width="9" style="89"/>
  </cols>
  <sheetData>
    <row r="1" s="89" customFormat="1" ht="17" customHeight="1" spans="1:4">
      <c r="A1" s="90"/>
      <c r="B1" s="91" t="s">
        <v>0</v>
      </c>
      <c r="C1" s="92"/>
      <c r="D1" s="89" t="s">
        <v>1</v>
      </c>
    </row>
    <row r="2" s="89" customFormat="1" ht="72.75" customHeight="1" spans="1:3">
      <c r="A2" s="92"/>
      <c r="B2" s="93" t="s">
        <v>2</v>
      </c>
      <c r="C2" s="92"/>
    </row>
    <row r="3" s="89" customFormat="1" ht="39" hidden="1" customHeight="1" spans="1:3">
      <c r="A3" s="92"/>
      <c r="B3" s="94"/>
      <c r="C3" s="92"/>
    </row>
    <row r="4" s="89" customFormat="1" ht="39" hidden="1" customHeight="1" spans="1:3">
      <c r="A4" s="92"/>
      <c r="B4" s="94"/>
      <c r="C4" s="92"/>
    </row>
    <row r="5" s="89" customFormat="1" ht="39" hidden="1" customHeight="1" spans="1:3">
      <c r="A5" s="92"/>
      <c r="B5" s="94"/>
      <c r="C5" s="92"/>
    </row>
    <row r="6" s="89" customFormat="1" ht="39" hidden="1" customHeight="1" spans="1:3">
      <c r="A6" s="92"/>
      <c r="B6" s="94"/>
      <c r="C6" s="92"/>
    </row>
    <row r="7" s="89" customFormat="1" ht="39" hidden="1" customHeight="1" spans="1:3">
      <c r="A7" s="92"/>
      <c r="B7" s="94"/>
      <c r="C7" s="92"/>
    </row>
    <row r="8" s="89" customFormat="1" ht="39" hidden="1" customHeight="1" spans="1:3">
      <c r="A8" s="92"/>
      <c r="B8" s="94"/>
      <c r="C8" s="92"/>
    </row>
    <row r="9" s="89" customFormat="1" ht="39" hidden="1" customHeight="1" spans="1:3">
      <c r="A9" s="92"/>
      <c r="B9" s="94"/>
      <c r="C9" s="92"/>
    </row>
    <row r="10" s="89" customFormat="1" ht="57.9" customHeight="1" spans="1:3">
      <c r="A10" s="92"/>
      <c r="B10" s="95"/>
      <c r="C10" s="92"/>
    </row>
    <row r="11" s="89" customFormat="1" ht="94.5" customHeight="1" spans="1:3">
      <c r="A11" s="92"/>
      <c r="B11" s="96" t="s">
        <v>3</v>
      </c>
      <c r="C11" s="92"/>
    </row>
    <row r="12" s="89" customFormat="1" ht="81.75" customHeight="1" spans="1:3">
      <c r="A12" s="92"/>
      <c r="B12" s="97" t="s">
        <v>4</v>
      </c>
      <c r="C12" s="92"/>
    </row>
    <row r="13" s="89" customFormat="1" ht="52.05" customHeight="1" spans="1:3">
      <c r="A13" s="92"/>
      <c r="B13" s="98"/>
      <c r="C13" s="92"/>
    </row>
    <row r="14" s="89" customFormat="1" ht="52.05" customHeight="1" spans="1:3">
      <c r="A14" s="92"/>
      <c r="B14" s="99" t="s">
        <v>5</v>
      </c>
      <c r="C14" s="92"/>
    </row>
    <row r="15" s="89" customFormat="1" ht="35.4" customHeight="1" spans="1:3">
      <c r="A15" s="92"/>
      <c r="B15" s="100"/>
      <c r="C15" s="92"/>
    </row>
  </sheetData>
  <mergeCells count="1">
    <mergeCell ref="A3:A9"/>
  </mergeCells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workbookViewId="0">
      <selection activeCell="G28" sqref="G28"/>
    </sheetView>
  </sheetViews>
  <sheetFormatPr defaultColWidth="10" defaultRowHeight="14.25" outlineLevelCol="7"/>
  <cols>
    <col min="1" max="3" width="7.69166666666667" style="1" customWidth="1"/>
    <col min="4" max="4" width="30.775" style="1" customWidth="1"/>
    <col min="5" max="7" width="17.95" style="1" customWidth="1"/>
    <col min="8" max="8" width="15.3833333333333" style="1" customWidth="1"/>
    <col min="9" max="9" width="9.76666666666667" style="1" customWidth="1"/>
    <col min="10" max="16384" width="10" style="1"/>
  </cols>
  <sheetData>
    <row r="1" s="1" customFormat="1" spans="1:1">
      <c r="A1" s="1" t="s">
        <v>270</v>
      </c>
    </row>
    <row r="2" s="1" customFormat="1" ht="22.75" customHeight="1" spans="1:8">
      <c r="A2" s="2" t="s">
        <v>271</v>
      </c>
      <c r="B2" s="2"/>
      <c r="C2" s="2"/>
      <c r="D2" s="2"/>
      <c r="E2" s="2"/>
      <c r="F2" s="2"/>
      <c r="G2" s="2"/>
      <c r="H2" s="2"/>
    </row>
    <row r="3" s="1" customFormat="1" ht="15.65" customHeight="1" spans="8:8">
      <c r="H3" s="9" t="s">
        <v>272</v>
      </c>
    </row>
    <row r="4" s="1" customFormat="1" ht="30.15" customHeight="1" spans="1:8">
      <c r="A4" s="3" t="s">
        <v>56</v>
      </c>
      <c r="B4" s="3"/>
      <c r="C4" s="3"/>
      <c r="D4" s="3" t="s">
        <v>57</v>
      </c>
      <c r="E4" s="3" t="s">
        <v>104</v>
      </c>
      <c r="F4" s="3" t="s">
        <v>104</v>
      </c>
      <c r="G4" s="3"/>
      <c r="H4" s="3" t="s">
        <v>64</v>
      </c>
    </row>
    <row r="5" s="1" customFormat="1" ht="14.3" customHeight="1" spans="1:8">
      <c r="A5" s="3"/>
      <c r="B5" s="3"/>
      <c r="C5" s="3"/>
      <c r="D5" s="3"/>
      <c r="E5" s="3" t="s">
        <v>58</v>
      </c>
      <c r="F5" s="3" t="s">
        <v>103</v>
      </c>
      <c r="G5" s="3" t="s">
        <v>104</v>
      </c>
      <c r="H5" s="3"/>
    </row>
    <row r="6" s="1" customFormat="1" ht="14.3" customHeight="1" spans="1:8">
      <c r="A6" s="3" t="s">
        <v>65</v>
      </c>
      <c r="B6" s="3" t="s">
        <v>66</v>
      </c>
      <c r="C6" s="4" t="s">
        <v>67</v>
      </c>
      <c r="D6" s="3" t="s">
        <v>58</v>
      </c>
      <c r="E6" s="10">
        <v>0</v>
      </c>
      <c r="F6" s="10">
        <v>0</v>
      </c>
      <c r="G6" s="10">
        <v>0</v>
      </c>
      <c r="H6" s="7" t="s">
        <v>273</v>
      </c>
    </row>
    <row r="7" s="1" customFormat="1" ht="14.3" customHeight="1" spans="1:8">
      <c r="A7" s="5" t="s">
        <v>274</v>
      </c>
      <c r="B7" s="5"/>
      <c r="C7" s="6"/>
      <c r="D7" s="7" t="s">
        <v>275</v>
      </c>
      <c r="E7" s="10">
        <v>0</v>
      </c>
      <c r="F7" s="10">
        <v>0</v>
      </c>
      <c r="G7" s="10">
        <v>0</v>
      </c>
      <c r="H7" s="7"/>
    </row>
    <row r="8" s="1" customFormat="1" ht="14.3" customHeight="1" spans="1:8">
      <c r="A8" s="5"/>
      <c r="B8" s="5" t="s">
        <v>276</v>
      </c>
      <c r="C8" s="6"/>
      <c r="D8" s="7" t="s">
        <v>277</v>
      </c>
      <c r="E8" s="10">
        <v>0</v>
      </c>
      <c r="F8" s="10">
        <v>0</v>
      </c>
      <c r="G8" s="10">
        <v>0</v>
      </c>
      <c r="H8" s="7"/>
    </row>
    <row r="9" s="1" customFormat="1" ht="14.3" customHeight="1" spans="1:8">
      <c r="A9" s="5"/>
      <c r="B9" s="5"/>
      <c r="C9" s="5" t="s">
        <v>278</v>
      </c>
      <c r="D9" s="8" t="s">
        <v>279</v>
      </c>
      <c r="E9" s="10">
        <v>0</v>
      </c>
      <c r="F9" s="10">
        <v>0</v>
      </c>
      <c r="G9" s="10">
        <v>0</v>
      </c>
      <c r="H9" s="7"/>
    </row>
    <row r="10" s="1" customFormat="1" ht="14.3" customHeight="1" spans="1:8">
      <c r="A10" s="5"/>
      <c r="B10" s="5"/>
      <c r="C10" s="5" t="s">
        <v>280</v>
      </c>
      <c r="D10" s="8" t="s">
        <v>281</v>
      </c>
      <c r="E10" s="10">
        <v>0</v>
      </c>
      <c r="F10" s="10">
        <v>0</v>
      </c>
      <c r="G10" s="10">
        <v>0</v>
      </c>
      <c r="H10" s="7"/>
    </row>
    <row r="11" s="1" customFormat="1" ht="14.3" customHeight="1" spans="1:8">
      <c r="A11" s="5"/>
      <c r="B11" s="5"/>
      <c r="C11" s="5" t="s">
        <v>282</v>
      </c>
      <c r="D11" s="8" t="s">
        <v>283</v>
      </c>
      <c r="E11" s="10">
        <v>0</v>
      </c>
      <c r="F11" s="10">
        <v>0</v>
      </c>
      <c r="G11" s="10">
        <v>0</v>
      </c>
      <c r="H11" s="7"/>
    </row>
    <row r="12" s="1" customFormat="1" ht="14.3" customHeight="1" spans="1:8">
      <c r="A12" s="5"/>
      <c r="B12" s="5"/>
      <c r="C12" s="5" t="s">
        <v>284</v>
      </c>
      <c r="D12" s="8" t="s">
        <v>285</v>
      </c>
      <c r="E12" s="10">
        <v>0</v>
      </c>
      <c r="F12" s="10">
        <v>0</v>
      </c>
      <c r="G12" s="10">
        <v>0</v>
      </c>
      <c r="H12" s="7"/>
    </row>
    <row r="13" s="1" customFormat="1" ht="14.3" customHeight="1" spans="1:8">
      <c r="A13" s="5"/>
      <c r="B13" s="5" t="s">
        <v>286</v>
      </c>
      <c r="C13" s="6"/>
      <c r="D13" s="7" t="s">
        <v>287</v>
      </c>
      <c r="E13" s="10">
        <v>0</v>
      </c>
      <c r="F13" s="10">
        <v>0</v>
      </c>
      <c r="G13" s="10">
        <v>0</v>
      </c>
      <c r="H13" s="7"/>
    </row>
    <row r="14" s="1" customFormat="1" ht="14.3" customHeight="1" spans="1:8">
      <c r="A14" s="5"/>
      <c r="B14" s="5"/>
      <c r="C14" s="5" t="s">
        <v>288</v>
      </c>
      <c r="D14" s="8" t="s">
        <v>289</v>
      </c>
      <c r="E14" s="10">
        <v>0</v>
      </c>
      <c r="F14" s="10">
        <v>0</v>
      </c>
      <c r="G14" s="10">
        <v>0</v>
      </c>
      <c r="H14" s="7"/>
    </row>
    <row r="15" s="1" customFormat="1" ht="14.3" customHeight="1" spans="1:8">
      <c r="A15" s="5"/>
      <c r="B15" s="5"/>
      <c r="C15" s="5" t="s">
        <v>290</v>
      </c>
      <c r="D15" s="8" t="s">
        <v>291</v>
      </c>
      <c r="E15" s="10">
        <v>0</v>
      </c>
      <c r="F15" s="10">
        <v>0</v>
      </c>
      <c r="G15" s="10">
        <v>0</v>
      </c>
      <c r="H15" s="7"/>
    </row>
    <row r="16" s="1" customFormat="1" ht="14.3" customHeight="1" spans="1:8">
      <c r="A16" s="5"/>
      <c r="B16" s="5" t="s">
        <v>292</v>
      </c>
      <c r="C16" s="6"/>
      <c r="D16" s="7" t="s">
        <v>293</v>
      </c>
      <c r="E16" s="10">
        <v>0</v>
      </c>
      <c r="F16" s="10">
        <v>0</v>
      </c>
      <c r="G16" s="10">
        <v>0</v>
      </c>
      <c r="H16" s="7"/>
    </row>
    <row r="17" s="1" customFormat="1" ht="14.3" customHeight="1" spans="1:8">
      <c r="A17" s="5"/>
      <c r="B17" s="5"/>
      <c r="C17" s="5" t="s">
        <v>294</v>
      </c>
      <c r="D17" s="8" t="s">
        <v>291</v>
      </c>
      <c r="E17" s="10">
        <v>0</v>
      </c>
      <c r="F17" s="10">
        <v>0</v>
      </c>
      <c r="G17" s="10">
        <v>0</v>
      </c>
      <c r="H17" s="7"/>
    </row>
    <row r="18" s="1" customFormat="1" ht="14.3" customHeight="1" spans="1:8">
      <c r="A18" s="5" t="s">
        <v>295</v>
      </c>
      <c r="B18" s="5"/>
      <c r="C18" s="6"/>
      <c r="D18" s="7" t="s">
        <v>296</v>
      </c>
      <c r="E18" s="10">
        <v>0</v>
      </c>
      <c r="F18" s="10">
        <v>0</v>
      </c>
      <c r="G18" s="10">
        <v>0</v>
      </c>
      <c r="H18" s="7"/>
    </row>
    <row r="19" s="1" customFormat="1" ht="14.3" customHeight="1" spans="1:8">
      <c r="A19" s="5"/>
      <c r="B19" s="5" t="s">
        <v>297</v>
      </c>
      <c r="C19" s="6"/>
      <c r="D19" s="7" t="s">
        <v>298</v>
      </c>
      <c r="E19" s="10">
        <v>0</v>
      </c>
      <c r="F19" s="10">
        <v>0</v>
      </c>
      <c r="G19" s="10">
        <v>0</v>
      </c>
      <c r="H19" s="7"/>
    </row>
    <row r="20" s="1" customFormat="1" ht="14.3" customHeight="1" spans="1:8">
      <c r="A20" s="5"/>
      <c r="B20" s="5"/>
      <c r="C20" s="5" t="s">
        <v>299</v>
      </c>
      <c r="D20" s="8" t="s">
        <v>300</v>
      </c>
      <c r="E20" s="10">
        <v>0</v>
      </c>
      <c r="F20" s="10">
        <v>0</v>
      </c>
      <c r="G20" s="10">
        <v>0</v>
      </c>
      <c r="H20" s="7"/>
    </row>
  </sheetData>
  <mergeCells count="9">
    <mergeCell ref="A2:H2"/>
    <mergeCell ref="F4:G4"/>
    <mergeCell ref="A8:A17"/>
    <mergeCell ref="A19:A20"/>
    <mergeCell ref="B9:B12"/>
    <mergeCell ref="B14:B15"/>
    <mergeCell ref="D4:D5"/>
    <mergeCell ref="H4:H5"/>
    <mergeCell ref="A4:C5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7"/>
  <sheetViews>
    <sheetView topLeftCell="A4" workbookViewId="0">
      <selection activeCell="A4" sqref="$A1:$XFD1048576"/>
    </sheetView>
  </sheetViews>
  <sheetFormatPr defaultColWidth="10" defaultRowHeight="14.25" outlineLevelCol="3"/>
  <cols>
    <col min="1" max="1" width="43.6" style="1" customWidth="1"/>
    <col min="2" max="2" width="17.95" style="1" customWidth="1"/>
    <col min="3" max="3" width="43.6" style="1" customWidth="1"/>
    <col min="4" max="4" width="17.95" style="1" customWidth="1"/>
    <col min="5" max="5" width="9.76666666666667" style="1" customWidth="1"/>
    <col min="6" max="16384" width="10" style="1"/>
  </cols>
  <sheetData>
    <row r="1" ht="14.3" customHeight="1" spans="1:4">
      <c r="A1" s="86" t="s">
        <v>6</v>
      </c>
      <c r="B1" s="86"/>
      <c r="C1" s="86"/>
      <c r="D1" s="86"/>
    </row>
    <row r="2" ht="22.75" customHeight="1" spans="1:4">
      <c r="A2" s="2" t="s">
        <v>7</v>
      </c>
      <c r="B2" s="2"/>
      <c r="C2" s="2"/>
      <c r="D2" s="2"/>
    </row>
    <row r="3" ht="32" customHeight="1" spans="1:4">
      <c r="A3" s="87" t="s">
        <v>8</v>
      </c>
      <c r="B3" s="87"/>
      <c r="C3" s="87"/>
      <c r="D3" s="9" t="s">
        <v>9</v>
      </c>
    </row>
    <row r="4" ht="17.05" customHeight="1" spans="1:4">
      <c r="A4" s="88" t="s">
        <v>10</v>
      </c>
      <c r="B4" s="88"/>
      <c r="C4" s="88" t="s">
        <v>11</v>
      </c>
      <c r="D4" s="88"/>
    </row>
    <row r="5" ht="17.05" customHeight="1" spans="1:4">
      <c r="A5" s="88" t="s">
        <v>12</v>
      </c>
      <c r="B5" s="88" t="s">
        <v>13</v>
      </c>
      <c r="C5" s="88" t="s">
        <v>12</v>
      </c>
      <c r="D5" s="88" t="s">
        <v>13</v>
      </c>
    </row>
    <row r="6" ht="17.05" customHeight="1" spans="1:4">
      <c r="A6" s="7" t="s">
        <v>14</v>
      </c>
      <c r="B6" s="41">
        <v>887.126811</v>
      </c>
      <c r="C6" s="7" t="s">
        <v>15</v>
      </c>
      <c r="D6" s="41"/>
    </row>
    <row r="7" ht="17.05" customHeight="1" spans="1:4">
      <c r="A7" s="7" t="s">
        <v>16</v>
      </c>
      <c r="B7" s="41"/>
      <c r="C7" s="7" t="s">
        <v>17</v>
      </c>
      <c r="D7" s="41"/>
    </row>
    <row r="8" ht="17.05" customHeight="1" spans="1:4">
      <c r="A8" s="7" t="s">
        <v>18</v>
      </c>
      <c r="B8" s="41"/>
      <c r="C8" s="7" t="s">
        <v>19</v>
      </c>
      <c r="D8" s="41"/>
    </row>
    <row r="9" ht="17.05" customHeight="1" spans="1:4">
      <c r="A9" s="7" t="s">
        <v>20</v>
      </c>
      <c r="B9" s="41"/>
      <c r="C9" s="7" t="s">
        <v>21</v>
      </c>
      <c r="D9" s="41">
        <f>776.288807+B34</f>
        <v>2010.908807</v>
      </c>
    </row>
    <row r="10" ht="17.05" customHeight="1" spans="1:4">
      <c r="A10" s="7" t="s">
        <v>22</v>
      </c>
      <c r="B10" s="41"/>
      <c r="C10" s="7" t="s">
        <v>23</v>
      </c>
      <c r="D10" s="41"/>
    </row>
    <row r="11" ht="17.05" customHeight="1" spans="1:4">
      <c r="A11" s="7"/>
      <c r="B11" s="7"/>
      <c r="C11" s="7" t="s">
        <v>24</v>
      </c>
      <c r="D11" s="41"/>
    </row>
    <row r="12" ht="17.05" customHeight="1" spans="1:4">
      <c r="A12" s="7"/>
      <c r="B12" s="7"/>
      <c r="C12" s="7" t="s">
        <v>25</v>
      </c>
      <c r="D12" s="41"/>
    </row>
    <row r="13" ht="17.05" customHeight="1" spans="1:4">
      <c r="A13" s="7"/>
      <c r="B13" s="7"/>
      <c r="C13" s="7" t="s">
        <v>26</v>
      </c>
      <c r="D13" s="41">
        <v>50.973808</v>
      </c>
    </row>
    <row r="14" ht="17.05" customHeight="1" spans="1:4">
      <c r="A14" s="7"/>
      <c r="B14" s="7"/>
      <c r="C14" s="7" t="s">
        <v>27</v>
      </c>
      <c r="D14" s="41"/>
    </row>
    <row r="15" ht="17.05" customHeight="1" spans="1:4">
      <c r="A15" s="7"/>
      <c r="B15" s="7"/>
      <c r="C15" s="7" t="s">
        <v>28</v>
      </c>
      <c r="D15" s="41"/>
    </row>
    <row r="16" ht="17.05" customHeight="1" spans="1:4">
      <c r="A16" s="7"/>
      <c r="B16" s="7"/>
      <c r="C16" s="7" t="s">
        <v>29</v>
      </c>
      <c r="D16" s="41"/>
    </row>
    <row r="17" ht="17.05" customHeight="1" spans="1:4">
      <c r="A17" s="7"/>
      <c r="B17" s="7"/>
      <c r="C17" s="7" t="s">
        <v>30</v>
      </c>
      <c r="D17" s="41"/>
    </row>
    <row r="18" ht="17.05" customHeight="1" spans="1:4">
      <c r="A18" s="7"/>
      <c r="B18" s="7"/>
      <c r="C18" s="7" t="s">
        <v>31</v>
      </c>
      <c r="D18" s="41"/>
    </row>
    <row r="19" ht="17.05" customHeight="1" spans="1:4">
      <c r="A19" s="7"/>
      <c r="B19" s="7"/>
      <c r="C19" s="7" t="s">
        <v>32</v>
      </c>
      <c r="D19" s="41"/>
    </row>
    <row r="20" ht="17.05" customHeight="1" spans="1:4">
      <c r="A20" s="7"/>
      <c r="B20" s="7"/>
      <c r="C20" s="7" t="s">
        <v>33</v>
      </c>
      <c r="D20" s="41"/>
    </row>
    <row r="21" ht="17.05" customHeight="1" spans="1:4">
      <c r="A21" s="7"/>
      <c r="B21" s="7"/>
      <c r="C21" s="7" t="s">
        <v>34</v>
      </c>
      <c r="D21" s="41"/>
    </row>
    <row r="22" ht="17.05" customHeight="1" spans="1:4">
      <c r="A22" s="7"/>
      <c r="B22" s="7"/>
      <c r="C22" s="7" t="s">
        <v>35</v>
      </c>
      <c r="D22" s="41"/>
    </row>
    <row r="23" ht="17.05" customHeight="1" spans="1:4">
      <c r="A23" s="7"/>
      <c r="B23" s="7"/>
      <c r="C23" s="7" t="s">
        <v>36</v>
      </c>
      <c r="D23" s="41"/>
    </row>
    <row r="24" ht="17.05" customHeight="1" spans="1:4">
      <c r="A24" s="7"/>
      <c r="B24" s="7"/>
      <c r="C24" s="7" t="s">
        <v>37</v>
      </c>
      <c r="D24" s="41">
        <v>59.864196</v>
      </c>
    </row>
    <row r="25" ht="17.05" customHeight="1" spans="1:4">
      <c r="A25" s="7"/>
      <c r="B25" s="7"/>
      <c r="C25" s="7" t="s">
        <v>38</v>
      </c>
      <c r="D25" s="41"/>
    </row>
    <row r="26" ht="17.05" customHeight="1" spans="1:4">
      <c r="A26" s="7"/>
      <c r="B26" s="7"/>
      <c r="C26" s="7" t="s">
        <v>39</v>
      </c>
      <c r="D26" s="41"/>
    </row>
    <row r="27" ht="17.05" customHeight="1" spans="1:4">
      <c r="A27" s="7"/>
      <c r="B27" s="7"/>
      <c r="C27" s="7" t="s">
        <v>40</v>
      </c>
      <c r="D27" s="41"/>
    </row>
    <row r="28" ht="17.05" customHeight="1" spans="1:4">
      <c r="A28" s="7"/>
      <c r="B28" s="7"/>
      <c r="C28" s="7" t="s">
        <v>41</v>
      </c>
      <c r="D28" s="41"/>
    </row>
    <row r="29" ht="17.05" customHeight="1" spans="1:4">
      <c r="A29" s="7"/>
      <c r="B29" s="7"/>
      <c r="C29" s="7" t="s">
        <v>42</v>
      </c>
      <c r="D29" s="41"/>
    </row>
    <row r="30" ht="17.05" customHeight="1" spans="1:4">
      <c r="A30" s="7"/>
      <c r="B30" s="7"/>
      <c r="C30" s="7" t="s">
        <v>43</v>
      </c>
      <c r="D30" s="41"/>
    </row>
    <row r="31" ht="17.05" customHeight="1" spans="1:4">
      <c r="A31" s="7"/>
      <c r="B31" s="7"/>
      <c r="C31" s="7" t="s">
        <v>44</v>
      </c>
      <c r="D31" s="41"/>
    </row>
    <row r="32" ht="17.05" customHeight="1" spans="1:4">
      <c r="A32" s="7"/>
      <c r="B32" s="7"/>
      <c r="C32" s="7" t="s">
        <v>45</v>
      </c>
      <c r="D32" s="41"/>
    </row>
    <row r="33" ht="17.05" customHeight="1" spans="1:4">
      <c r="A33" s="3" t="s">
        <v>46</v>
      </c>
      <c r="B33" s="10">
        <f>B6+B7+B8+B9+B10</f>
        <v>887.126811</v>
      </c>
      <c r="C33" s="3" t="s">
        <v>47</v>
      </c>
      <c r="D33" s="10">
        <f>D24+D13+D9</f>
        <v>2121.746811</v>
      </c>
    </row>
    <row r="34" ht="17.05" customHeight="1" spans="1:4">
      <c r="A34" s="7" t="s">
        <v>48</v>
      </c>
      <c r="B34" s="10">
        <v>1234.62</v>
      </c>
      <c r="C34" s="7" t="s">
        <v>49</v>
      </c>
      <c r="D34" s="10"/>
    </row>
    <row r="35" ht="17.05" customHeight="1" spans="1:4">
      <c r="A35" s="7"/>
      <c r="B35" s="7"/>
      <c r="C35" s="7"/>
      <c r="D35" s="10"/>
    </row>
    <row r="36" ht="17.05" customHeight="1" spans="1:4">
      <c r="A36" s="3" t="s">
        <v>50</v>
      </c>
      <c r="B36" s="10">
        <f>B33+B34</f>
        <v>2121.746811</v>
      </c>
      <c r="C36" s="3" t="s">
        <v>51</v>
      </c>
      <c r="D36" s="10">
        <f>D33</f>
        <v>2121.746811</v>
      </c>
    </row>
    <row r="37" ht="14.3" customHeight="1" spans="1:4">
      <c r="A37" s="65" t="s">
        <v>52</v>
      </c>
      <c r="B37" s="66"/>
      <c r="C37" s="66"/>
      <c r="D37" s="67"/>
    </row>
  </sheetData>
  <mergeCells count="7">
    <mergeCell ref="A1:B1"/>
    <mergeCell ref="C1:D1"/>
    <mergeCell ref="A2:D2"/>
    <mergeCell ref="A3:C3"/>
    <mergeCell ref="A4:B4"/>
    <mergeCell ref="C4:D4"/>
    <mergeCell ref="A37:D37"/>
  </mergeCells>
  <printOptions horizontalCentered="1"/>
  <pageMargins left="0.751388888888889" right="0.751388888888889" top="0.271527777777778" bottom="0.271527777777778" header="0" footer="0"/>
  <pageSetup paperSize="9" scale="86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6"/>
  <sheetViews>
    <sheetView tabSelected="1" topLeftCell="A3" workbookViewId="0">
      <selection activeCell="O16" sqref="O16"/>
    </sheetView>
  </sheetViews>
  <sheetFormatPr defaultColWidth="9" defaultRowHeight="15.75"/>
  <cols>
    <col min="1" max="3" width="6.35" style="43" customWidth="1"/>
    <col min="4" max="4" width="45.25" style="43" customWidth="1"/>
    <col min="5" max="12" width="14.525" style="43" customWidth="1"/>
    <col min="13" max="16384" width="9" style="43"/>
  </cols>
  <sheetData>
    <row r="1" s="43" customFormat="1" ht="18.65" customHeight="1" spans="1:13">
      <c r="A1" s="44" t="s">
        <v>53</v>
      </c>
      <c r="B1" s="68"/>
      <c r="C1" s="68"/>
      <c r="D1" s="45"/>
      <c r="E1" s="45"/>
      <c r="F1" s="45"/>
      <c r="G1" s="45"/>
      <c r="H1" s="45"/>
      <c r="I1" s="45"/>
      <c r="J1" s="45"/>
      <c r="K1" s="45"/>
      <c r="L1" s="45"/>
      <c r="M1" s="43" t="s">
        <v>1</v>
      </c>
    </row>
    <row r="2" s="43" customFormat="1" ht="52" customHeight="1" spans="1:12">
      <c r="A2" s="45"/>
      <c r="B2" s="45"/>
      <c r="C2" s="46" t="s">
        <v>54</v>
      </c>
      <c r="D2" s="46"/>
      <c r="E2" s="46"/>
      <c r="F2" s="46"/>
      <c r="G2" s="46"/>
      <c r="H2" s="46"/>
      <c r="I2" s="46"/>
      <c r="J2" s="46"/>
      <c r="K2" s="46"/>
      <c r="L2" s="46"/>
    </row>
    <row r="3" s="43" customFormat="1" ht="22.6" customHeight="1" spans="1:12">
      <c r="A3" s="69"/>
      <c r="B3" s="69"/>
      <c r="C3" s="70" t="s">
        <v>55</v>
      </c>
      <c r="D3" s="70"/>
      <c r="E3" s="70"/>
      <c r="F3" s="70"/>
      <c r="G3" s="70"/>
      <c r="H3" s="70"/>
      <c r="I3" s="70"/>
      <c r="J3" s="70"/>
      <c r="K3" s="70"/>
      <c r="L3" s="70"/>
    </row>
    <row r="4" s="43" customFormat="1" ht="65.75" customHeight="1" spans="1:12">
      <c r="A4" s="48" t="s">
        <v>56</v>
      </c>
      <c r="B4" s="48"/>
      <c r="C4" s="48"/>
      <c r="D4" s="48" t="s">
        <v>57</v>
      </c>
      <c r="E4" s="73" t="s">
        <v>58</v>
      </c>
      <c r="F4" s="73" t="s">
        <v>48</v>
      </c>
      <c r="G4" s="73" t="s">
        <v>59</v>
      </c>
      <c r="H4" s="73" t="s">
        <v>60</v>
      </c>
      <c r="I4" s="73" t="s">
        <v>61</v>
      </c>
      <c r="J4" s="73" t="s">
        <v>62</v>
      </c>
      <c r="K4" s="73" t="s">
        <v>63</v>
      </c>
      <c r="L4" s="73" t="s">
        <v>64</v>
      </c>
    </row>
    <row r="5" s="43" customFormat="1" ht="26.5" customHeight="1" spans="1:12">
      <c r="A5" s="84" t="s">
        <v>65</v>
      </c>
      <c r="B5" s="84" t="s">
        <v>66</v>
      </c>
      <c r="C5" s="84" t="s">
        <v>67</v>
      </c>
      <c r="D5" s="48"/>
      <c r="E5" s="73"/>
      <c r="F5" s="73"/>
      <c r="G5" s="73"/>
      <c r="H5" s="73"/>
      <c r="I5" s="73"/>
      <c r="J5" s="73"/>
      <c r="K5" s="73"/>
      <c r="L5" s="73"/>
    </row>
    <row r="6" s="43" customFormat="1" ht="21.6" customHeight="1" spans="1:12">
      <c r="A6" s="71"/>
      <c r="B6" s="71"/>
      <c r="C6" s="71"/>
      <c r="D6" s="72" t="s">
        <v>58</v>
      </c>
      <c r="E6" s="56">
        <f>F6+G6</f>
        <v>2121.75</v>
      </c>
      <c r="F6" s="77">
        <f>F7+F20</f>
        <v>1234.62</v>
      </c>
      <c r="G6" s="77">
        <v>887.13</v>
      </c>
      <c r="H6" s="56">
        <v>0</v>
      </c>
      <c r="I6" s="56">
        <v>0</v>
      </c>
      <c r="J6" s="77"/>
      <c r="K6" s="77"/>
      <c r="L6" s="77"/>
    </row>
    <row r="7" s="43" customFormat="1" ht="22.6" customHeight="1" spans="1:12">
      <c r="A7" s="50" t="s">
        <v>68</v>
      </c>
      <c r="B7" s="51"/>
      <c r="C7" s="51"/>
      <c r="D7" s="52" t="s">
        <v>69</v>
      </c>
      <c r="E7" s="57">
        <f>E8+E18</f>
        <v>2010.91</v>
      </c>
      <c r="F7" s="75">
        <f>F8+F18</f>
        <v>1234.62</v>
      </c>
      <c r="G7" s="75">
        <f>G8+G18</f>
        <v>776.29</v>
      </c>
      <c r="H7" s="57">
        <v>0</v>
      </c>
      <c r="I7" s="57">
        <v>0</v>
      </c>
      <c r="J7" s="75"/>
      <c r="K7" s="75"/>
      <c r="L7" s="75"/>
    </row>
    <row r="8" s="43" customFormat="1" ht="22.6" customHeight="1" spans="1:12">
      <c r="A8" s="50" t="s">
        <v>68</v>
      </c>
      <c r="B8" s="50" t="s">
        <v>70</v>
      </c>
      <c r="C8" s="51"/>
      <c r="D8" s="52" t="s">
        <v>71</v>
      </c>
      <c r="E8" s="58">
        <v>1244.69</v>
      </c>
      <c r="F8" s="63">
        <f>F9+F10+F11+F12+F13+F14+F15+F17+F16</f>
        <v>468.4</v>
      </c>
      <c r="G8" s="63">
        <f>G9+G10+G11+G12+G13+G14+G15+G17</f>
        <v>776.29</v>
      </c>
      <c r="H8" s="58">
        <v>0</v>
      </c>
      <c r="I8" s="58">
        <v>0</v>
      </c>
      <c r="J8" s="63"/>
      <c r="K8" s="63"/>
      <c r="L8" s="63"/>
    </row>
    <row r="9" s="43" customFormat="1" ht="22.6" customHeight="1" spans="1:12">
      <c r="A9" s="50" t="s">
        <v>68</v>
      </c>
      <c r="B9" s="50" t="s">
        <v>70</v>
      </c>
      <c r="C9" s="50" t="s">
        <v>72</v>
      </c>
      <c r="D9" s="52" t="s">
        <v>73</v>
      </c>
      <c r="E9" s="58">
        <f t="shared" ref="E9:E19" si="0">F9+G9</f>
        <v>775.53</v>
      </c>
      <c r="F9" s="63">
        <v>20.74</v>
      </c>
      <c r="G9" s="58">
        <v>754.79</v>
      </c>
      <c r="H9" s="58">
        <v>0</v>
      </c>
      <c r="I9" s="58">
        <v>0</v>
      </c>
      <c r="J9" s="63"/>
      <c r="K9" s="63"/>
      <c r="L9" s="63"/>
    </row>
    <row r="10" s="43" customFormat="1" ht="22.6" customHeight="1" spans="1:12">
      <c r="A10" s="50" t="s">
        <v>68</v>
      </c>
      <c r="B10" s="50" t="s">
        <v>70</v>
      </c>
      <c r="C10" s="50" t="s">
        <v>74</v>
      </c>
      <c r="D10" s="52" t="s">
        <v>75</v>
      </c>
      <c r="E10" s="58">
        <f t="shared" si="0"/>
        <v>78.06</v>
      </c>
      <c r="F10" s="63">
        <v>61.56</v>
      </c>
      <c r="G10" s="58">
        <v>16.5</v>
      </c>
      <c r="H10" s="58">
        <v>0</v>
      </c>
      <c r="I10" s="58">
        <v>0</v>
      </c>
      <c r="J10" s="63"/>
      <c r="K10" s="63"/>
      <c r="L10" s="63"/>
    </row>
    <row r="11" s="43" customFormat="1" ht="22.6" customHeight="1" spans="1:12">
      <c r="A11" s="50" t="s">
        <v>68</v>
      </c>
      <c r="B11" s="50" t="s">
        <v>70</v>
      </c>
      <c r="C11" s="50" t="s">
        <v>76</v>
      </c>
      <c r="D11" s="52" t="s">
        <v>77</v>
      </c>
      <c r="E11" s="58">
        <f t="shared" si="0"/>
        <v>5</v>
      </c>
      <c r="F11" s="63"/>
      <c r="G11" s="58">
        <v>5</v>
      </c>
      <c r="H11" s="58">
        <v>0</v>
      </c>
      <c r="I11" s="58">
        <v>0</v>
      </c>
      <c r="J11" s="63"/>
      <c r="K11" s="63"/>
      <c r="L11" s="63"/>
    </row>
    <row r="12" s="43" customFormat="1" ht="22.6" customHeight="1" spans="1:12">
      <c r="A12" s="50" t="s">
        <v>68</v>
      </c>
      <c r="B12" s="50" t="s">
        <v>70</v>
      </c>
      <c r="C12" s="50" t="s">
        <v>78</v>
      </c>
      <c r="D12" s="52" t="s">
        <v>79</v>
      </c>
      <c r="E12" s="58">
        <f t="shared" si="0"/>
        <v>7.12</v>
      </c>
      <c r="F12" s="63">
        <v>7.12</v>
      </c>
      <c r="G12" s="58">
        <v>0</v>
      </c>
      <c r="H12" s="58">
        <v>0</v>
      </c>
      <c r="I12" s="58">
        <v>0</v>
      </c>
      <c r="J12" s="85"/>
      <c r="K12" s="63"/>
      <c r="L12" s="63"/>
    </row>
    <row r="13" s="43" customFormat="1" ht="22.6" customHeight="1" spans="1:12">
      <c r="A13" s="50" t="s">
        <v>68</v>
      </c>
      <c r="B13" s="50" t="s">
        <v>70</v>
      </c>
      <c r="C13" s="50" t="s">
        <v>80</v>
      </c>
      <c r="D13" s="52" t="s">
        <v>81</v>
      </c>
      <c r="E13" s="58">
        <f t="shared" si="0"/>
        <v>0</v>
      </c>
      <c r="F13" s="63">
        <v>0</v>
      </c>
      <c r="G13" s="58">
        <v>0</v>
      </c>
      <c r="H13" s="58">
        <v>0</v>
      </c>
      <c r="I13" s="58">
        <v>0</v>
      </c>
      <c r="J13" s="63"/>
      <c r="K13" s="63"/>
      <c r="L13" s="63"/>
    </row>
    <row r="14" s="43" customFormat="1" ht="22.6" hidden="1" customHeight="1" spans="1:12">
      <c r="A14" s="50" t="s">
        <v>68</v>
      </c>
      <c r="B14" s="50" t="s">
        <v>70</v>
      </c>
      <c r="C14" s="50" t="s">
        <v>82</v>
      </c>
      <c r="D14" s="52" t="s">
        <v>83</v>
      </c>
      <c r="E14" s="58">
        <f t="shared" si="0"/>
        <v>0</v>
      </c>
      <c r="F14" s="63"/>
      <c r="G14" s="58">
        <v>0</v>
      </c>
      <c r="H14" s="58">
        <v>0</v>
      </c>
      <c r="I14" s="58">
        <v>0</v>
      </c>
      <c r="J14" s="63"/>
      <c r="K14" s="63"/>
      <c r="L14" s="63"/>
    </row>
    <row r="15" s="43" customFormat="1" ht="22.6" hidden="1" customHeight="1" spans="1:12">
      <c r="A15" s="50" t="s">
        <v>68</v>
      </c>
      <c r="B15" s="50" t="s">
        <v>70</v>
      </c>
      <c r="C15" s="50" t="s">
        <v>84</v>
      </c>
      <c r="D15" s="52" t="s">
        <v>85</v>
      </c>
      <c r="E15" s="58">
        <f t="shared" si="0"/>
        <v>0</v>
      </c>
      <c r="F15" s="63"/>
      <c r="G15" s="58">
        <v>0</v>
      </c>
      <c r="H15" s="58">
        <v>0</v>
      </c>
      <c r="I15" s="58">
        <v>0</v>
      </c>
      <c r="J15" s="63"/>
      <c r="K15" s="63"/>
      <c r="L15" s="63"/>
    </row>
    <row r="16" s="43" customFormat="1" ht="22.6" customHeight="1" spans="1:12">
      <c r="A16" s="50" t="s">
        <v>68</v>
      </c>
      <c r="B16" s="50" t="s">
        <v>70</v>
      </c>
      <c r="C16" s="50" t="s">
        <v>82</v>
      </c>
      <c r="D16" s="50" t="s">
        <v>86</v>
      </c>
      <c r="E16" s="58">
        <f t="shared" si="0"/>
        <v>30</v>
      </c>
      <c r="F16" s="85">
        <v>30</v>
      </c>
      <c r="G16" s="58"/>
      <c r="H16" s="58"/>
      <c r="I16" s="58"/>
      <c r="J16" s="63"/>
      <c r="K16" s="63"/>
      <c r="L16" s="63"/>
    </row>
    <row r="17" s="43" customFormat="1" ht="22.6" customHeight="1" spans="1:12">
      <c r="A17" s="50" t="s">
        <v>68</v>
      </c>
      <c r="B17" s="50" t="s">
        <v>70</v>
      </c>
      <c r="C17" s="50" t="s">
        <v>87</v>
      </c>
      <c r="D17" s="52" t="s">
        <v>88</v>
      </c>
      <c r="E17" s="58">
        <f t="shared" si="0"/>
        <v>348.98</v>
      </c>
      <c r="F17" s="63">
        <f>378.98-30</f>
        <v>348.98</v>
      </c>
      <c r="G17" s="58">
        <v>0</v>
      </c>
      <c r="H17" s="58">
        <v>0</v>
      </c>
      <c r="I17" s="58">
        <v>0</v>
      </c>
      <c r="J17" s="63"/>
      <c r="K17" s="63"/>
      <c r="L17" s="63"/>
    </row>
    <row r="18" s="43" customFormat="1" ht="22.6" customHeight="1" spans="1:12">
      <c r="A18" s="50" t="s">
        <v>68</v>
      </c>
      <c r="B18" s="50" t="s">
        <v>87</v>
      </c>
      <c r="C18" s="51"/>
      <c r="D18" s="52" t="s">
        <v>89</v>
      </c>
      <c r="E18" s="58">
        <f t="shared" si="0"/>
        <v>766.22</v>
      </c>
      <c r="F18" s="63">
        <v>766.22</v>
      </c>
      <c r="G18" s="58">
        <v>0</v>
      </c>
      <c r="H18" s="58">
        <v>0</v>
      </c>
      <c r="I18" s="58">
        <v>0</v>
      </c>
      <c r="J18" s="63"/>
      <c r="K18" s="63"/>
      <c r="L18" s="63"/>
    </row>
    <row r="19" s="43" customFormat="1" ht="22.6" customHeight="1" spans="1:12">
      <c r="A19" s="50" t="s">
        <v>68</v>
      </c>
      <c r="B19" s="50" t="s">
        <v>87</v>
      </c>
      <c r="C19" s="50" t="s">
        <v>72</v>
      </c>
      <c r="D19" s="52" t="s">
        <v>90</v>
      </c>
      <c r="E19" s="58">
        <f t="shared" si="0"/>
        <v>766.22</v>
      </c>
      <c r="F19" s="63">
        <v>766.22</v>
      </c>
      <c r="G19" s="58">
        <v>0</v>
      </c>
      <c r="H19" s="58">
        <v>0</v>
      </c>
      <c r="I19" s="58">
        <v>0</v>
      </c>
      <c r="J19" s="63"/>
      <c r="K19" s="63"/>
      <c r="L19" s="63"/>
    </row>
    <row r="20" s="43" customFormat="1" ht="22.6" customHeight="1" spans="1:12">
      <c r="A20" s="50" t="s">
        <v>91</v>
      </c>
      <c r="B20" s="51"/>
      <c r="C20" s="51"/>
      <c r="D20" s="52" t="s">
        <v>92</v>
      </c>
      <c r="E20" s="57">
        <v>50.97</v>
      </c>
      <c r="F20" s="75">
        <v>0</v>
      </c>
      <c r="G20" s="57">
        <v>50.97</v>
      </c>
      <c r="H20" s="57">
        <v>0</v>
      </c>
      <c r="I20" s="57">
        <v>0</v>
      </c>
      <c r="J20" s="75"/>
      <c r="K20" s="75"/>
      <c r="L20" s="75"/>
    </row>
    <row r="21" s="43" customFormat="1" ht="22.6" customHeight="1" spans="1:12">
      <c r="A21" s="50" t="s">
        <v>91</v>
      </c>
      <c r="B21" s="50" t="s">
        <v>76</v>
      </c>
      <c r="C21" s="51"/>
      <c r="D21" s="52" t="s">
        <v>93</v>
      </c>
      <c r="E21" s="58">
        <v>50.97</v>
      </c>
      <c r="F21" s="63">
        <v>0</v>
      </c>
      <c r="G21" s="58">
        <v>50.97</v>
      </c>
      <c r="H21" s="58">
        <v>0</v>
      </c>
      <c r="I21" s="58">
        <v>0</v>
      </c>
      <c r="J21" s="63"/>
      <c r="K21" s="63"/>
      <c r="L21" s="63"/>
    </row>
    <row r="22" s="43" customFormat="1" ht="22.6" customHeight="1" spans="1:12">
      <c r="A22" s="50" t="s">
        <v>91</v>
      </c>
      <c r="B22" s="50" t="s">
        <v>76</v>
      </c>
      <c r="C22" s="50" t="s">
        <v>76</v>
      </c>
      <c r="D22" s="52" t="s">
        <v>94</v>
      </c>
      <c r="E22" s="58">
        <v>50.97</v>
      </c>
      <c r="F22" s="63">
        <v>0</v>
      </c>
      <c r="G22" s="58">
        <v>50.97</v>
      </c>
      <c r="H22" s="58">
        <v>0</v>
      </c>
      <c r="I22" s="58">
        <v>0</v>
      </c>
      <c r="J22" s="63"/>
      <c r="K22" s="63"/>
      <c r="L22" s="63"/>
    </row>
    <row r="23" s="43" customFormat="1" ht="22.6" customHeight="1" spans="1:12">
      <c r="A23" s="50" t="s">
        <v>95</v>
      </c>
      <c r="B23" s="51"/>
      <c r="C23" s="51"/>
      <c r="D23" s="52" t="s">
        <v>96</v>
      </c>
      <c r="E23" s="57">
        <v>59.86</v>
      </c>
      <c r="F23" s="75"/>
      <c r="G23" s="57">
        <v>59.86</v>
      </c>
      <c r="H23" s="57">
        <v>0</v>
      </c>
      <c r="I23" s="57">
        <v>0</v>
      </c>
      <c r="J23" s="75"/>
      <c r="K23" s="75"/>
      <c r="L23" s="75"/>
    </row>
    <row r="24" s="43" customFormat="1" ht="22.6" customHeight="1" spans="1:12">
      <c r="A24" s="50" t="s">
        <v>95</v>
      </c>
      <c r="B24" s="50" t="s">
        <v>97</v>
      </c>
      <c r="C24" s="51"/>
      <c r="D24" s="52" t="s">
        <v>98</v>
      </c>
      <c r="E24" s="58">
        <v>59.86</v>
      </c>
      <c r="F24" s="63"/>
      <c r="G24" s="58">
        <v>59.86</v>
      </c>
      <c r="H24" s="58">
        <v>0</v>
      </c>
      <c r="I24" s="58">
        <v>0</v>
      </c>
      <c r="J24" s="63"/>
      <c r="K24" s="63"/>
      <c r="L24" s="63"/>
    </row>
    <row r="25" s="43" customFormat="1" ht="22.6" customHeight="1" spans="1:12">
      <c r="A25" s="50" t="s">
        <v>95</v>
      </c>
      <c r="B25" s="50" t="s">
        <v>97</v>
      </c>
      <c r="C25" s="50" t="s">
        <v>72</v>
      </c>
      <c r="D25" s="52" t="s">
        <v>99</v>
      </c>
      <c r="E25" s="58">
        <v>59.86</v>
      </c>
      <c r="F25" s="63"/>
      <c r="G25" s="58">
        <v>59.86</v>
      </c>
      <c r="H25" s="58">
        <v>0</v>
      </c>
      <c r="I25" s="58">
        <v>0</v>
      </c>
      <c r="J25" s="63"/>
      <c r="K25" s="63"/>
      <c r="L25" s="63"/>
    </row>
    <row r="26" s="43" customFormat="1" ht="22.6" customHeight="1" spans="1:12">
      <c r="A26" s="52" t="s">
        <v>100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</row>
  </sheetData>
  <mergeCells count="13">
    <mergeCell ref="C2:L2"/>
    <mergeCell ref="C3:L3"/>
    <mergeCell ref="A4:C4"/>
    <mergeCell ref="A26:L26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751388888888889" right="0.751388888888889" top="1" bottom="1" header="0.5" footer="0.5"/>
  <pageSetup paperSize="9" scale="7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workbookViewId="0">
      <selection activeCell="E7" sqref="E7"/>
    </sheetView>
  </sheetViews>
  <sheetFormatPr defaultColWidth="9" defaultRowHeight="15.75"/>
  <cols>
    <col min="1" max="3" width="7.18333333333333" style="43" customWidth="1"/>
    <col min="4" max="4" width="45.25" style="43" customWidth="1"/>
    <col min="5" max="10" width="16.3666666666667" style="43" customWidth="1"/>
    <col min="11" max="16384" width="9" style="43"/>
  </cols>
  <sheetData>
    <row r="1" s="43" customFormat="1" ht="18.65" customHeight="1" spans="1:11">
      <c r="A1" s="44" t="s">
        <v>101</v>
      </c>
      <c r="B1" s="68"/>
      <c r="C1" s="68"/>
      <c r="D1" s="45"/>
      <c r="E1" s="45"/>
      <c r="F1" s="45"/>
      <c r="G1" s="45"/>
      <c r="H1" s="45"/>
      <c r="I1" s="45"/>
      <c r="J1" s="45"/>
      <c r="K1" s="43" t="s">
        <v>1</v>
      </c>
    </row>
    <row r="2" s="43" customFormat="1" ht="52" customHeight="1" spans="1:10">
      <c r="A2" s="45"/>
      <c r="B2" s="45"/>
      <c r="C2" s="46" t="s">
        <v>102</v>
      </c>
      <c r="D2" s="46"/>
      <c r="E2" s="46"/>
      <c r="F2" s="46"/>
      <c r="G2" s="46"/>
      <c r="H2" s="46"/>
      <c r="I2" s="46"/>
      <c r="J2" s="46"/>
    </row>
    <row r="3" s="43" customFormat="1" ht="22.6" customHeight="1" spans="1:10">
      <c r="A3" s="69"/>
      <c r="B3" s="69"/>
      <c r="C3" s="70" t="s">
        <v>55</v>
      </c>
      <c r="D3" s="70"/>
      <c r="E3" s="70"/>
      <c r="F3" s="70"/>
      <c r="G3" s="70"/>
      <c r="H3" s="70"/>
      <c r="I3" s="70"/>
      <c r="J3" s="70"/>
    </row>
    <row r="4" s="43" customFormat="1" ht="51.05" customHeight="1" spans="1:10">
      <c r="A4" s="48" t="s">
        <v>56</v>
      </c>
      <c r="B4" s="48"/>
      <c r="C4" s="48"/>
      <c r="D4" s="48" t="s">
        <v>57</v>
      </c>
      <c r="E4" s="73" t="s">
        <v>58</v>
      </c>
      <c r="F4" s="73" t="s">
        <v>103</v>
      </c>
      <c r="G4" s="73" t="s">
        <v>104</v>
      </c>
      <c r="H4" s="73" t="s">
        <v>105</v>
      </c>
      <c r="I4" s="73" t="s">
        <v>106</v>
      </c>
      <c r="J4" s="73" t="s">
        <v>64</v>
      </c>
    </row>
    <row r="5" s="43" customFormat="1" ht="30.45" customHeight="1" spans="1:10">
      <c r="A5" s="48" t="s">
        <v>65</v>
      </c>
      <c r="B5" s="48" t="s">
        <v>66</v>
      </c>
      <c r="C5" s="48" t="s">
        <v>67</v>
      </c>
      <c r="D5" s="48"/>
      <c r="E5" s="73"/>
      <c r="F5" s="73"/>
      <c r="G5" s="73"/>
      <c r="H5" s="73"/>
      <c r="I5" s="73"/>
      <c r="J5" s="73"/>
    </row>
    <row r="6" s="43" customFormat="1" ht="21.6" customHeight="1" spans="1:10">
      <c r="A6" s="71"/>
      <c r="B6" s="71"/>
      <c r="C6" s="71"/>
      <c r="D6" s="72" t="s">
        <v>58</v>
      </c>
      <c r="E6" s="56">
        <f>E7+E20+E23</f>
        <v>2121.748807</v>
      </c>
      <c r="F6" s="56">
        <v>865.63</v>
      </c>
      <c r="G6" s="56">
        <f>G7</f>
        <v>1226.13</v>
      </c>
      <c r="H6" s="74"/>
      <c r="I6" s="77"/>
      <c r="J6" s="77"/>
    </row>
    <row r="7" s="43" customFormat="1" ht="22.6" customHeight="1" spans="1:10">
      <c r="A7" s="50" t="s">
        <v>68</v>
      </c>
      <c r="B7" s="51"/>
      <c r="C7" s="51"/>
      <c r="D7" s="52" t="s">
        <v>69</v>
      </c>
      <c r="E7" s="57">
        <f>E8+E18</f>
        <v>2010.918807</v>
      </c>
      <c r="F7" s="57">
        <f>F8</f>
        <v>754.788807</v>
      </c>
      <c r="G7" s="57">
        <f>G8+G18</f>
        <v>1226.13</v>
      </c>
      <c r="H7" s="75"/>
      <c r="I7" s="75"/>
      <c r="J7" s="75"/>
    </row>
    <row r="8" s="43" customFormat="1" ht="22.6" customHeight="1" spans="1:10">
      <c r="A8" s="50" t="s">
        <v>68</v>
      </c>
      <c r="B8" s="50" t="s">
        <v>70</v>
      </c>
      <c r="C8" s="51"/>
      <c r="D8" s="52" t="s">
        <v>71</v>
      </c>
      <c r="E8" s="58">
        <f>SUM(E9:E17)</f>
        <v>1244.698807</v>
      </c>
      <c r="F8" s="58">
        <f>F9</f>
        <v>754.788807</v>
      </c>
      <c r="G8" s="58">
        <f>G9+G10+G11+G12+G17</f>
        <v>459.91</v>
      </c>
      <c r="H8" s="63"/>
      <c r="I8" s="63"/>
      <c r="J8" s="63"/>
    </row>
    <row r="9" s="43" customFormat="1" ht="22.6" customHeight="1" spans="1:10">
      <c r="A9" s="50" t="s">
        <v>68</v>
      </c>
      <c r="B9" s="50" t="s">
        <v>70</v>
      </c>
      <c r="C9" s="50" t="s">
        <v>72</v>
      </c>
      <c r="D9" s="52" t="s">
        <v>73</v>
      </c>
      <c r="E9" s="58">
        <f t="shared" ref="E9:E21" si="0">F9+G9</f>
        <v>775.538807</v>
      </c>
      <c r="F9" s="76">
        <v>754.788807</v>
      </c>
      <c r="G9" s="58">
        <v>20.75</v>
      </c>
      <c r="H9" s="63"/>
      <c r="I9" s="63"/>
      <c r="J9" s="63"/>
    </row>
    <row r="10" s="43" customFormat="1" ht="22.6" customHeight="1" spans="1:10">
      <c r="A10" s="50" t="s">
        <v>68</v>
      </c>
      <c r="B10" s="50" t="s">
        <v>70</v>
      </c>
      <c r="C10" s="50" t="s">
        <v>74</v>
      </c>
      <c r="D10" s="52" t="s">
        <v>75</v>
      </c>
      <c r="E10" s="58">
        <f t="shared" si="0"/>
        <v>78.06</v>
      </c>
      <c r="F10" s="58">
        <v>0</v>
      </c>
      <c r="G10" s="58">
        <f>表2!E10</f>
        <v>78.06</v>
      </c>
      <c r="H10" s="63"/>
      <c r="I10" s="63"/>
      <c r="J10" s="63"/>
    </row>
    <row r="11" s="43" customFormat="1" ht="22.6" customHeight="1" spans="1:10">
      <c r="A11" s="50" t="s">
        <v>68</v>
      </c>
      <c r="B11" s="50" t="s">
        <v>70</v>
      </c>
      <c r="C11" s="50" t="s">
        <v>76</v>
      </c>
      <c r="D11" s="52" t="s">
        <v>77</v>
      </c>
      <c r="E11" s="58">
        <f t="shared" si="0"/>
        <v>5</v>
      </c>
      <c r="F11" s="58">
        <v>0</v>
      </c>
      <c r="G11" s="58">
        <f>表2!E11</f>
        <v>5</v>
      </c>
      <c r="H11" s="63"/>
      <c r="I11" s="63"/>
      <c r="J11" s="63"/>
    </row>
    <row r="12" s="43" customFormat="1" ht="22.6" customHeight="1" spans="1:10">
      <c r="A12" s="50" t="s">
        <v>68</v>
      </c>
      <c r="B12" s="50" t="s">
        <v>70</v>
      </c>
      <c r="C12" s="50" t="s">
        <v>78</v>
      </c>
      <c r="D12" s="52" t="s">
        <v>79</v>
      </c>
      <c r="E12" s="58">
        <f t="shared" si="0"/>
        <v>7.12</v>
      </c>
      <c r="F12" s="58">
        <v>0</v>
      </c>
      <c r="G12" s="58">
        <f>表2!E12</f>
        <v>7.12</v>
      </c>
      <c r="H12" s="63"/>
      <c r="I12" s="63"/>
      <c r="J12" s="78"/>
    </row>
    <row r="13" s="43" customFormat="1" ht="22.6" hidden="1" customHeight="1" spans="1:12">
      <c r="A13" s="50" t="s">
        <v>68</v>
      </c>
      <c r="B13" s="50" t="s">
        <v>70</v>
      </c>
      <c r="C13" s="50" t="s">
        <v>80</v>
      </c>
      <c r="D13" s="52" t="s">
        <v>81</v>
      </c>
      <c r="E13" s="58">
        <f t="shared" si="0"/>
        <v>0</v>
      </c>
      <c r="F13" s="58">
        <v>0</v>
      </c>
      <c r="G13" s="58">
        <v>0</v>
      </c>
      <c r="H13" s="58"/>
      <c r="I13" s="79"/>
      <c r="J13" s="80"/>
      <c r="K13" s="81"/>
      <c r="L13" s="81"/>
    </row>
    <row r="14" s="43" customFormat="1" ht="22.6" hidden="1" customHeight="1" spans="1:10">
      <c r="A14" s="50" t="s">
        <v>68</v>
      </c>
      <c r="B14" s="50" t="s">
        <v>70</v>
      </c>
      <c r="C14" s="50" t="s">
        <v>107</v>
      </c>
      <c r="D14" s="52" t="s">
        <v>108</v>
      </c>
      <c r="E14" s="58">
        <f t="shared" si="0"/>
        <v>0</v>
      </c>
      <c r="F14" s="58">
        <v>0</v>
      </c>
      <c r="G14" s="58">
        <v>0</v>
      </c>
      <c r="H14" s="63"/>
      <c r="I14" s="82"/>
      <c r="J14" s="80"/>
    </row>
    <row r="15" s="43" customFormat="1" ht="22.6" hidden="1" customHeight="1" spans="1:10">
      <c r="A15" s="50" t="s">
        <v>68</v>
      </c>
      <c r="B15" s="50" t="s">
        <v>70</v>
      </c>
      <c r="C15" s="50" t="s">
        <v>84</v>
      </c>
      <c r="D15" s="52" t="s">
        <v>85</v>
      </c>
      <c r="E15" s="58">
        <f t="shared" si="0"/>
        <v>0</v>
      </c>
      <c r="F15" s="58">
        <v>0</v>
      </c>
      <c r="G15" s="58">
        <v>0</v>
      </c>
      <c r="H15" s="63"/>
      <c r="I15" s="82"/>
      <c r="J15" s="80"/>
    </row>
    <row r="16" s="43" customFormat="1" ht="22.6" customHeight="1" spans="1:10">
      <c r="A16" s="50" t="s">
        <v>68</v>
      </c>
      <c r="B16" s="50" t="s">
        <v>70</v>
      </c>
      <c r="C16" s="50" t="s">
        <v>82</v>
      </c>
      <c r="D16" s="50" t="s">
        <v>86</v>
      </c>
      <c r="E16" s="58">
        <v>30</v>
      </c>
      <c r="F16" s="58"/>
      <c r="G16" s="58">
        <v>30</v>
      </c>
      <c r="H16" s="63"/>
      <c r="I16" s="82"/>
      <c r="J16" s="80"/>
    </row>
    <row r="17" s="43" customFormat="1" ht="22.6" customHeight="1" spans="1:10">
      <c r="A17" s="50" t="s">
        <v>68</v>
      </c>
      <c r="B17" s="50" t="s">
        <v>70</v>
      </c>
      <c r="C17" s="50" t="s">
        <v>87</v>
      </c>
      <c r="D17" s="52" t="s">
        <v>88</v>
      </c>
      <c r="E17" s="58">
        <f t="shared" ref="E17:E22" si="1">F17+G17</f>
        <v>348.98</v>
      </c>
      <c r="F17" s="58">
        <v>0</v>
      </c>
      <c r="G17" s="58">
        <f>表2!E17</f>
        <v>348.98</v>
      </c>
      <c r="H17" s="63"/>
      <c r="I17" s="82"/>
      <c r="J17" s="80"/>
    </row>
    <row r="18" s="43" customFormat="1" ht="22.6" customHeight="1" spans="1:12">
      <c r="A18" s="50" t="s">
        <v>68</v>
      </c>
      <c r="B18" s="50" t="s">
        <v>87</v>
      </c>
      <c r="C18" s="51"/>
      <c r="D18" s="52" t="s">
        <v>89</v>
      </c>
      <c r="E18" s="58">
        <f t="shared" si="1"/>
        <v>766.22</v>
      </c>
      <c r="F18" s="58">
        <v>0</v>
      </c>
      <c r="G18" s="58">
        <f>表2!E18</f>
        <v>766.22</v>
      </c>
      <c r="H18" s="58"/>
      <c r="I18" s="79"/>
      <c r="J18" s="80"/>
      <c r="K18" s="81"/>
      <c r="L18" s="81"/>
    </row>
    <row r="19" s="43" customFormat="1" ht="22.6" customHeight="1" spans="1:12">
      <c r="A19" s="50" t="s">
        <v>68</v>
      </c>
      <c r="B19" s="50" t="s">
        <v>87</v>
      </c>
      <c r="C19" s="50" t="s">
        <v>72</v>
      </c>
      <c r="D19" s="52" t="s">
        <v>90</v>
      </c>
      <c r="E19" s="58">
        <f t="shared" si="1"/>
        <v>766.22</v>
      </c>
      <c r="F19" s="58">
        <v>0</v>
      </c>
      <c r="G19" s="58">
        <v>766.22</v>
      </c>
      <c r="H19" s="58"/>
      <c r="I19" s="79"/>
      <c r="J19" s="80"/>
      <c r="K19" s="81"/>
      <c r="L19" s="81"/>
    </row>
    <row r="20" s="43" customFormat="1" ht="22.6" customHeight="1" spans="1:10">
      <c r="A20" s="50" t="s">
        <v>91</v>
      </c>
      <c r="B20" s="51"/>
      <c r="C20" s="51"/>
      <c r="D20" s="52" t="s">
        <v>92</v>
      </c>
      <c r="E20" s="57">
        <f t="shared" si="1"/>
        <v>50.97</v>
      </c>
      <c r="F20" s="57">
        <f>F21</f>
        <v>50.97</v>
      </c>
      <c r="G20" s="57">
        <v>0</v>
      </c>
      <c r="H20" s="75"/>
      <c r="I20" s="75"/>
      <c r="J20" s="83"/>
    </row>
    <row r="21" s="43" customFormat="1" ht="22.6" customHeight="1" spans="1:10">
      <c r="A21" s="50" t="s">
        <v>91</v>
      </c>
      <c r="B21" s="50" t="s">
        <v>76</v>
      </c>
      <c r="C21" s="51"/>
      <c r="D21" s="52" t="s">
        <v>93</v>
      </c>
      <c r="E21" s="58">
        <f t="shared" si="1"/>
        <v>50.97</v>
      </c>
      <c r="F21" s="58">
        <v>50.97</v>
      </c>
      <c r="G21" s="58">
        <v>0</v>
      </c>
      <c r="H21" s="63"/>
      <c r="I21" s="63"/>
      <c r="J21" s="63"/>
    </row>
    <row r="22" s="43" customFormat="1" ht="22.6" customHeight="1" spans="1:10">
      <c r="A22" s="50" t="s">
        <v>91</v>
      </c>
      <c r="B22" s="50" t="s">
        <v>76</v>
      </c>
      <c r="C22" s="50" t="s">
        <v>76</v>
      </c>
      <c r="D22" s="52" t="s">
        <v>94</v>
      </c>
      <c r="E22" s="58">
        <f t="shared" si="1"/>
        <v>50.97</v>
      </c>
      <c r="F22" s="58">
        <v>50.97</v>
      </c>
      <c r="G22" s="58">
        <v>0</v>
      </c>
      <c r="H22" s="63"/>
      <c r="I22" s="63"/>
      <c r="J22" s="63"/>
    </row>
    <row r="23" s="43" customFormat="1" ht="22.6" customHeight="1" spans="1:10">
      <c r="A23" s="50" t="s">
        <v>95</v>
      </c>
      <c r="B23" s="51"/>
      <c r="C23" s="51"/>
      <c r="D23" s="52" t="s">
        <v>96</v>
      </c>
      <c r="E23" s="57">
        <f>F23</f>
        <v>59.86</v>
      </c>
      <c r="F23" s="57">
        <f>F24</f>
        <v>59.86</v>
      </c>
      <c r="G23" s="57">
        <v>0</v>
      </c>
      <c r="H23" s="75"/>
      <c r="I23" s="75"/>
      <c r="J23" s="75"/>
    </row>
    <row r="24" s="43" customFormat="1" ht="22.6" customHeight="1" spans="1:10">
      <c r="A24" s="50" t="s">
        <v>95</v>
      </c>
      <c r="B24" s="50" t="s">
        <v>97</v>
      </c>
      <c r="C24" s="51"/>
      <c r="D24" s="52" t="s">
        <v>98</v>
      </c>
      <c r="E24" s="58">
        <f>F24</f>
        <v>59.86</v>
      </c>
      <c r="F24" s="58">
        <v>59.86</v>
      </c>
      <c r="G24" s="58">
        <v>0</v>
      </c>
      <c r="H24" s="63"/>
      <c r="I24" s="63"/>
      <c r="J24" s="63"/>
    </row>
    <row r="25" s="43" customFormat="1" ht="22.6" customHeight="1" spans="1:10">
      <c r="A25" s="50" t="s">
        <v>95</v>
      </c>
      <c r="B25" s="50" t="s">
        <v>97</v>
      </c>
      <c r="C25" s="50" t="s">
        <v>72</v>
      </c>
      <c r="D25" s="52" t="s">
        <v>99</v>
      </c>
      <c r="E25" s="58">
        <f>F25</f>
        <v>59.86</v>
      </c>
      <c r="F25" s="58">
        <v>59.86</v>
      </c>
      <c r="G25" s="58">
        <v>0</v>
      </c>
      <c r="H25" s="63"/>
      <c r="I25" s="63"/>
      <c r="J25" s="63"/>
    </row>
    <row r="26" s="43" customFormat="1" ht="22.6" customHeight="1" spans="1:10">
      <c r="A26" s="52" t="s">
        <v>109</v>
      </c>
      <c r="B26" s="52"/>
      <c r="C26" s="52"/>
      <c r="D26" s="52"/>
      <c r="E26" s="52"/>
      <c r="F26" s="52"/>
      <c r="G26" s="52"/>
      <c r="H26" s="52"/>
      <c r="I26" s="52"/>
      <c r="J26" s="52"/>
    </row>
  </sheetData>
  <mergeCells count="11">
    <mergeCell ref="C2:J2"/>
    <mergeCell ref="C3:J3"/>
    <mergeCell ref="A4:C4"/>
    <mergeCell ref="A26:J26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751388888888889" right="0.751388888888889" top="1" bottom="1" header="0.5" footer="0.5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workbookViewId="0">
      <selection activeCell="A1" sqref="$A1:$XFD1048576"/>
    </sheetView>
  </sheetViews>
  <sheetFormatPr defaultColWidth="10" defaultRowHeight="14.25" outlineLevelCol="6"/>
  <cols>
    <col min="1" max="1" width="30.775" style="1" customWidth="1"/>
    <col min="2" max="2" width="17.95" style="1" customWidth="1"/>
    <col min="3" max="3" width="30.775" style="1" customWidth="1"/>
    <col min="4" max="4" width="17.95" style="1" customWidth="1"/>
    <col min="5" max="5" width="12.8166666666667" style="1" customWidth="1"/>
    <col min="6" max="7" width="17.95" style="1" customWidth="1"/>
    <col min="8" max="8" width="9.76666666666667" style="1" customWidth="1"/>
    <col min="9" max="16384" width="10" style="1"/>
  </cols>
  <sheetData>
    <row r="1" s="1" customFormat="1" spans="1:1">
      <c r="A1" s="1" t="s">
        <v>110</v>
      </c>
    </row>
    <row r="2" s="1" customFormat="1" ht="22.75" customHeight="1" spans="1:7">
      <c r="A2" s="2" t="s">
        <v>111</v>
      </c>
      <c r="B2" s="2"/>
      <c r="C2" s="2"/>
      <c r="D2" s="2"/>
      <c r="E2" s="2"/>
      <c r="F2" s="2"/>
      <c r="G2" s="2"/>
    </row>
    <row r="3" s="1" customFormat="1" ht="15.65" customHeight="1" spans="7:7">
      <c r="G3" s="9" t="s">
        <v>9</v>
      </c>
    </row>
    <row r="4" s="1" customFormat="1" ht="35.4" customHeight="1" spans="1:7">
      <c r="A4" s="3" t="s">
        <v>112</v>
      </c>
      <c r="B4" s="3"/>
      <c r="C4" s="3" t="s">
        <v>113</v>
      </c>
      <c r="D4" s="3" t="s">
        <v>113</v>
      </c>
      <c r="E4" s="3"/>
      <c r="F4" s="3"/>
      <c r="G4" s="3"/>
    </row>
    <row r="5" s="1" customFormat="1" ht="14.3" customHeight="1" spans="1:7">
      <c r="A5" s="3" t="s">
        <v>114</v>
      </c>
      <c r="B5" s="3" t="s">
        <v>13</v>
      </c>
      <c r="C5" s="3" t="s">
        <v>114</v>
      </c>
      <c r="D5" s="3" t="s">
        <v>58</v>
      </c>
      <c r="E5" s="3" t="s">
        <v>115</v>
      </c>
      <c r="F5" s="3" t="s">
        <v>116</v>
      </c>
      <c r="G5" s="3" t="s">
        <v>117</v>
      </c>
    </row>
    <row r="6" s="1" customFormat="1" ht="15.65" customHeight="1" spans="1:7">
      <c r="A6" s="7" t="s">
        <v>118</v>
      </c>
      <c r="B6" s="10">
        <v>887.126811</v>
      </c>
      <c r="C6" s="7" t="s">
        <v>15</v>
      </c>
      <c r="D6" s="10"/>
      <c r="E6" s="41"/>
      <c r="F6" s="41"/>
      <c r="G6" s="41"/>
    </row>
    <row r="7" s="1" customFormat="1" ht="15.65" customHeight="1" spans="1:7">
      <c r="A7" s="7" t="s">
        <v>119</v>
      </c>
      <c r="B7" s="10">
        <v>887.126811</v>
      </c>
      <c r="C7" s="7" t="s">
        <v>17</v>
      </c>
      <c r="D7" s="10"/>
      <c r="E7" s="41"/>
      <c r="F7" s="41"/>
      <c r="G7" s="41"/>
    </row>
    <row r="8" s="1" customFormat="1" ht="15.65" customHeight="1" spans="1:7">
      <c r="A8" s="7" t="s">
        <v>120</v>
      </c>
      <c r="B8" s="10">
        <v>887.126811</v>
      </c>
      <c r="C8" s="7" t="s">
        <v>19</v>
      </c>
      <c r="D8" s="10"/>
      <c r="E8" s="41"/>
      <c r="F8" s="41"/>
      <c r="G8" s="41"/>
    </row>
    <row r="9" s="1" customFormat="1" ht="17.05" customHeight="1" spans="1:7">
      <c r="A9" s="7" t="s">
        <v>121</v>
      </c>
      <c r="B9" s="41"/>
      <c r="C9" s="7" t="s">
        <v>21</v>
      </c>
      <c r="D9" s="10">
        <f>E9</f>
        <v>1904.268807</v>
      </c>
      <c r="E9" s="41">
        <f>B36-E13-E24</f>
        <v>1904.268807</v>
      </c>
      <c r="F9" s="41"/>
      <c r="G9" s="41"/>
    </row>
    <row r="10" s="1" customFormat="1" ht="17.05" customHeight="1" spans="1:7">
      <c r="A10" s="7" t="s">
        <v>122</v>
      </c>
      <c r="B10" s="41"/>
      <c r="C10" s="7" t="s">
        <v>23</v>
      </c>
      <c r="D10" s="10"/>
      <c r="E10" s="41"/>
      <c r="F10" s="41"/>
      <c r="G10" s="41"/>
    </row>
    <row r="11" s="1" customFormat="1" ht="17.05" customHeight="1" spans="1:7">
      <c r="A11" s="7" t="s">
        <v>123</v>
      </c>
      <c r="B11" s="41"/>
      <c r="C11" s="7" t="s">
        <v>24</v>
      </c>
      <c r="D11" s="10"/>
      <c r="E11" s="41"/>
      <c r="F11" s="41"/>
      <c r="G11" s="41"/>
    </row>
    <row r="12" s="1" customFormat="1" ht="14.3" customHeight="1" spans="1:7">
      <c r="A12" s="7"/>
      <c r="B12" s="7"/>
      <c r="C12" s="7" t="s">
        <v>25</v>
      </c>
      <c r="D12" s="10"/>
      <c r="E12" s="41"/>
      <c r="F12" s="41"/>
      <c r="G12" s="41"/>
    </row>
    <row r="13" s="1" customFormat="1" ht="14.3" customHeight="1" spans="1:7">
      <c r="A13" s="7"/>
      <c r="B13" s="7"/>
      <c r="C13" s="7" t="s">
        <v>26</v>
      </c>
      <c r="D13" s="10">
        <f>E13</f>
        <v>50.973808</v>
      </c>
      <c r="E13" s="41">
        <v>50.973808</v>
      </c>
      <c r="F13" s="41"/>
      <c r="G13" s="41"/>
    </row>
    <row r="14" s="1" customFormat="1" ht="14.3" customHeight="1" spans="1:7">
      <c r="A14" s="7"/>
      <c r="B14" s="7"/>
      <c r="C14" s="7" t="s">
        <v>27</v>
      </c>
      <c r="D14" s="10"/>
      <c r="E14" s="41"/>
      <c r="F14" s="41"/>
      <c r="G14" s="41"/>
    </row>
    <row r="15" s="1" customFormat="1" ht="14.3" customHeight="1" spans="1:7">
      <c r="A15" s="7"/>
      <c r="B15" s="7"/>
      <c r="C15" s="7" t="s">
        <v>28</v>
      </c>
      <c r="D15" s="10"/>
      <c r="E15" s="41"/>
      <c r="F15" s="41"/>
      <c r="G15" s="41"/>
    </row>
    <row r="16" s="1" customFormat="1" ht="14.3" customHeight="1" spans="1:7">
      <c r="A16" s="7"/>
      <c r="B16" s="7"/>
      <c r="C16" s="7" t="s">
        <v>29</v>
      </c>
      <c r="D16" s="10"/>
      <c r="E16" s="41"/>
      <c r="F16" s="41"/>
      <c r="G16" s="41"/>
    </row>
    <row r="17" s="1" customFormat="1" ht="14.3" customHeight="1" spans="1:7">
      <c r="A17" s="7"/>
      <c r="B17" s="7"/>
      <c r="C17" s="7" t="s">
        <v>30</v>
      </c>
      <c r="D17" s="10"/>
      <c r="E17" s="41"/>
      <c r="F17" s="41"/>
      <c r="G17" s="41"/>
    </row>
    <row r="18" s="1" customFormat="1" ht="14.3" customHeight="1" spans="1:7">
      <c r="A18" s="7"/>
      <c r="B18" s="7"/>
      <c r="C18" s="7" t="s">
        <v>31</v>
      </c>
      <c r="D18" s="10"/>
      <c r="E18" s="41"/>
      <c r="F18" s="41"/>
      <c r="G18" s="41"/>
    </row>
    <row r="19" s="1" customFormat="1" ht="14.3" customHeight="1" spans="1:7">
      <c r="A19" s="7"/>
      <c r="B19" s="7"/>
      <c r="C19" s="7" t="s">
        <v>32</v>
      </c>
      <c r="D19" s="10"/>
      <c r="E19" s="41"/>
      <c r="F19" s="41"/>
      <c r="G19" s="41"/>
    </row>
    <row r="20" s="1" customFormat="1" ht="14.3" customHeight="1" spans="1:7">
      <c r="A20" s="7"/>
      <c r="B20" s="7"/>
      <c r="C20" s="7" t="s">
        <v>33</v>
      </c>
      <c r="D20" s="10"/>
      <c r="E20" s="41"/>
      <c r="F20" s="41"/>
      <c r="G20" s="41"/>
    </row>
    <row r="21" s="1" customFormat="1" ht="14.3" customHeight="1" spans="1:7">
      <c r="A21" s="7"/>
      <c r="B21" s="7"/>
      <c r="C21" s="7" t="s">
        <v>34</v>
      </c>
      <c r="D21" s="10"/>
      <c r="E21" s="41"/>
      <c r="F21" s="41"/>
      <c r="G21" s="41"/>
    </row>
    <row r="22" s="1" customFormat="1" ht="14.3" customHeight="1" spans="1:7">
      <c r="A22" s="7"/>
      <c r="B22" s="7"/>
      <c r="C22" s="7" t="s">
        <v>35</v>
      </c>
      <c r="D22" s="10"/>
      <c r="E22" s="41"/>
      <c r="F22" s="41"/>
      <c r="G22" s="41"/>
    </row>
    <row r="23" s="1" customFormat="1" ht="14.3" customHeight="1" spans="1:7">
      <c r="A23" s="7"/>
      <c r="B23" s="7"/>
      <c r="C23" s="7" t="s">
        <v>36</v>
      </c>
      <c r="D23" s="10"/>
      <c r="E23" s="41"/>
      <c r="F23" s="41"/>
      <c r="G23" s="41"/>
    </row>
    <row r="24" s="1" customFormat="1" ht="14.3" customHeight="1" spans="1:7">
      <c r="A24" s="7"/>
      <c r="B24" s="7"/>
      <c r="C24" s="7" t="s">
        <v>37</v>
      </c>
      <c r="D24" s="10">
        <f>E24</f>
        <v>59.864196</v>
      </c>
      <c r="E24" s="41">
        <v>59.864196</v>
      </c>
      <c r="F24" s="41"/>
      <c r="G24" s="41"/>
    </row>
    <row r="25" s="1" customFormat="1" ht="14.3" customHeight="1" spans="1:7">
      <c r="A25" s="7"/>
      <c r="B25" s="7"/>
      <c r="C25" s="7" t="s">
        <v>38</v>
      </c>
      <c r="D25" s="10"/>
      <c r="E25" s="41"/>
      <c r="F25" s="41"/>
      <c r="G25" s="41"/>
    </row>
    <row r="26" s="1" customFormat="1" ht="14.3" customHeight="1" spans="1:7">
      <c r="A26" s="7"/>
      <c r="B26" s="7"/>
      <c r="C26" s="7" t="s">
        <v>39</v>
      </c>
      <c r="D26" s="10"/>
      <c r="E26" s="41"/>
      <c r="F26" s="41"/>
      <c r="G26" s="41"/>
    </row>
    <row r="27" s="1" customFormat="1" ht="14.3" customHeight="1" spans="1:7">
      <c r="A27" s="7"/>
      <c r="B27" s="7"/>
      <c r="C27" s="7" t="s">
        <v>40</v>
      </c>
      <c r="D27" s="10"/>
      <c r="E27" s="41"/>
      <c r="F27" s="41"/>
      <c r="G27" s="41"/>
    </row>
    <row r="28" s="1" customFormat="1" ht="14.3" customHeight="1" spans="1:7">
      <c r="A28" s="7"/>
      <c r="B28" s="7"/>
      <c r="C28" s="7" t="s">
        <v>41</v>
      </c>
      <c r="D28" s="10"/>
      <c r="E28" s="41"/>
      <c r="F28" s="41"/>
      <c r="G28" s="41"/>
    </row>
    <row r="29" s="1" customFormat="1" ht="14.3" customHeight="1" spans="1:7">
      <c r="A29" s="7" t="s">
        <v>124</v>
      </c>
      <c r="B29" s="10">
        <v>1127.98</v>
      </c>
      <c r="C29" s="7" t="s">
        <v>42</v>
      </c>
      <c r="D29" s="10"/>
      <c r="E29" s="41"/>
      <c r="F29" s="41"/>
      <c r="G29" s="41"/>
    </row>
    <row r="30" s="1" customFormat="1" ht="14.3" customHeight="1" spans="1:7">
      <c r="A30" s="7" t="s">
        <v>119</v>
      </c>
      <c r="B30" s="10">
        <v>1127.98</v>
      </c>
      <c r="C30" s="7" t="s">
        <v>43</v>
      </c>
      <c r="D30" s="10"/>
      <c r="E30" s="41"/>
      <c r="F30" s="41"/>
      <c r="G30" s="41"/>
    </row>
    <row r="31" s="1" customFormat="1" ht="14.3" customHeight="1" spans="1:7">
      <c r="A31" s="7" t="s">
        <v>120</v>
      </c>
      <c r="B31" s="10">
        <v>1127.98</v>
      </c>
      <c r="C31" s="7" t="s">
        <v>44</v>
      </c>
      <c r="D31" s="10"/>
      <c r="E31" s="41"/>
      <c r="F31" s="41"/>
      <c r="G31" s="41"/>
    </row>
    <row r="32" s="1" customFormat="1" ht="14.3" customHeight="1" spans="1:7">
      <c r="A32" s="7" t="s">
        <v>121</v>
      </c>
      <c r="B32" s="10"/>
      <c r="C32" s="7" t="s">
        <v>45</v>
      </c>
      <c r="D32" s="10"/>
      <c r="E32" s="41"/>
      <c r="F32" s="41"/>
      <c r="G32" s="41"/>
    </row>
    <row r="33" s="1" customFormat="1" ht="14.3" customHeight="1" spans="1:7">
      <c r="A33" s="7" t="s">
        <v>122</v>
      </c>
      <c r="B33" s="10"/>
      <c r="C33" s="7" t="s">
        <v>47</v>
      </c>
      <c r="D33" s="10"/>
      <c r="E33" s="10"/>
      <c r="F33" s="10"/>
      <c r="G33" s="10"/>
    </row>
    <row r="34" s="1" customFormat="1" ht="14.3" customHeight="1" spans="1:7">
      <c r="A34" s="7"/>
      <c r="B34" s="7"/>
      <c r="C34" s="7" t="s">
        <v>49</v>
      </c>
      <c r="D34" s="10"/>
      <c r="E34" s="10"/>
      <c r="F34" s="10"/>
      <c r="G34" s="10"/>
    </row>
    <row r="35" s="1" customFormat="1" ht="14.3" customHeight="1" spans="1:7">
      <c r="A35" s="7"/>
      <c r="B35" s="7"/>
      <c r="C35" s="7"/>
      <c r="D35" s="7"/>
      <c r="E35" s="7"/>
      <c r="F35" s="7"/>
      <c r="G35" s="7"/>
    </row>
    <row r="36" s="1" customFormat="1" ht="14.3" customHeight="1" spans="1:7">
      <c r="A36" s="3" t="s">
        <v>125</v>
      </c>
      <c r="B36" s="10">
        <f>B29+B6</f>
        <v>2015.106811</v>
      </c>
      <c r="C36" s="3" t="s">
        <v>126</v>
      </c>
      <c r="D36" s="10">
        <f>D24+D13+D9</f>
        <v>2015.106811</v>
      </c>
      <c r="E36" s="10">
        <f>E24+E13+E9</f>
        <v>2015.106811</v>
      </c>
      <c r="F36" s="10"/>
      <c r="G36" s="10"/>
    </row>
    <row r="37" s="1" customFormat="1" ht="14.3" customHeight="1" spans="1:7">
      <c r="A37" s="65" t="s">
        <v>127</v>
      </c>
      <c r="B37" s="66"/>
      <c r="C37" s="66"/>
      <c r="D37" s="66"/>
      <c r="E37" s="66"/>
      <c r="F37" s="66"/>
      <c r="G37" s="67"/>
    </row>
  </sheetData>
  <mergeCells count="4">
    <mergeCell ref="A2:G2"/>
    <mergeCell ref="A4:B4"/>
    <mergeCell ref="D4:G4"/>
    <mergeCell ref="A37:G37"/>
  </mergeCells>
  <printOptions horizontalCentered="1"/>
  <pageMargins left="0.751388888888889" right="0.751388888888889" top="1" bottom="1" header="0.5" footer="0.5"/>
  <pageSetup paperSize="9" scale="78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3"/>
  <sheetViews>
    <sheetView workbookViewId="0">
      <selection activeCell="A14" sqref="$A14:$XFD14"/>
    </sheetView>
  </sheetViews>
  <sheetFormatPr defaultColWidth="9" defaultRowHeight="15.75"/>
  <cols>
    <col min="1" max="3" width="6.85" style="43" customWidth="1"/>
    <col min="4" max="4" width="43.575" style="43" customWidth="1"/>
    <col min="5" max="10" width="18.2" style="43" customWidth="1"/>
    <col min="11" max="16384" width="9" style="43"/>
  </cols>
  <sheetData>
    <row r="1" s="43" customFormat="1" ht="18.65" customHeight="1" spans="1:11">
      <c r="A1" s="44" t="s">
        <v>128</v>
      </c>
      <c r="B1" s="45"/>
      <c r="C1" s="45"/>
      <c r="D1" s="45"/>
      <c r="E1" s="45"/>
      <c r="F1" s="45"/>
      <c r="G1" s="45"/>
      <c r="H1" s="45"/>
      <c r="I1" s="45"/>
      <c r="J1" s="45"/>
      <c r="K1" s="43" t="s">
        <v>1</v>
      </c>
    </row>
    <row r="2" s="43" customFormat="1" ht="52" customHeight="1" spans="1:10">
      <c r="A2" s="46" t="s">
        <v>129</v>
      </c>
      <c r="B2" s="46"/>
      <c r="C2" s="46"/>
      <c r="D2" s="46"/>
      <c r="E2" s="46"/>
      <c r="F2" s="46"/>
      <c r="G2" s="46"/>
      <c r="H2" s="46"/>
      <c r="I2" s="46"/>
      <c r="J2" s="46"/>
    </row>
    <row r="3" s="43" customFormat="1" ht="22.6" customHeight="1" spans="1:10">
      <c r="A3" s="47"/>
      <c r="B3" s="47"/>
      <c r="C3" s="47"/>
      <c r="D3" s="47"/>
      <c r="E3" s="54"/>
      <c r="F3" s="54"/>
      <c r="G3" s="54"/>
      <c r="H3" s="54"/>
      <c r="I3" s="54"/>
      <c r="J3" s="59" t="s">
        <v>9</v>
      </c>
    </row>
    <row r="4" s="43" customFormat="1" ht="37.3" customHeight="1" spans="1:10">
      <c r="A4" s="48" t="s">
        <v>56</v>
      </c>
      <c r="B4" s="48"/>
      <c r="C4" s="48"/>
      <c r="D4" s="48" t="s">
        <v>57</v>
      </c>
      <c r="E4" s="48" t="s">
        <v>58</v>
      </c>
      <c r="F4" s="48" t="s">
        <v>103</v>
      </c>
      <c r="G4" s="48" t="s">
        <v>104</v>
      </c>
      <c r="H4" s="48"/>
      <c r="I4" s="48"/>
      <c r="J4" s="48" t="s">
        <v>64</v>
      </c>
    </row>
    <row r="5" s="43" customFormat="1" ht="37.3" customHeight="1" spans="1:10">
      <c r="A5" s="48"/>
      <c r="B5" s="48"/>
      <c r="C5" s="48"/>
      <c r="D5" s="48"/>
      <c r="E5" s="48"/>
      <c r="F5" s="48"/>
      <c r="G5" s="55" t="s">
        <v>130</v>
      </c>
      <c r="H5" s="55" t="s">
        <v>131</v>
      </c>
      <c r="I5" s="55" t="s">
        <v>132</v>
      </c>
      <c r="J5" s="48"/>
    </row>
    <row r="6" s="43" customFormat="1" ht="21.6" customHeight="1" spans="1:10">
      <c r="A6" s="48" t="s">
        <v>65</v>
      </c>
      <c r="B6" s="48" t="s">
        <v>66</v>
      </c>
      <c r="C6" s="48" t="s">
        <v>67</v>
      </c>
      <c r="D6" s="49" t="s">
        <v>58</v>
      </c>
      <c r="E6" s="56">
        <f>F6+G6</f>
        <v>887.13</v>
      </c>
      <c r="F6" s="56">
        <v>865.63</v>
      </c>
      <c r="G6" s="56">
        <v>21.5</v>
      </c>
      <c r="H6" s="56">
        <v>21.5</v>
      </c>
      <c r="I6" s="60"/>
      <c r="J6" s="60"/>
    </row>
    <row r="7" s="43" customFormat="1" ht="22.6" customHeight="1" spans="1:10">
      <c r="A7" s="50" t="s">
        <v>68</v>
      </c>
      <c r="B7" s="51"/>
      <c r="C7" s="51"/>
      <c r="D7" s="52" t="s">
        <v>69</v>
      </c>
      <c r="E7" s="57">
        <f>F7+G7</f>
        <v>776.29</v>
      </c>
      <c r="F7" s="57">
        <f>F8</f>
        <v>754.79</v>
      </c>
      <c r="G7" s="57">
        <v>21.5</v>
      </c>
      <c r="H7" s="57">
        <v>21.5</v>
      </c>
      <c r="I7" s="61"/>
      <c r="J7" s="61"/>
    </row>
    <row r="8" s="43" customFormat="1" ht="22.6" customHeight="1" spans="1:10">
      <c r="A8" s="50" t="s">
        <v>68</v>
      </c>
      <c r="B8" s="50" t="s">
        <v>70</v>
      </c>
      <c r="C8" s="51"/>
      <c r="D8" s="52" t="s">
        <v>133</v>
      </c>
      <c r="E8" s="58">
        <f>F8+G8</f>
        <v>776.29</v>
      </c>
      <c r="F8" s="58">
        <f>F9+F10+F11+F12+F16</f>
        <v>754.79</v>
      </c>
      <c r="G8" s="58">
        <v>21.5</v>
      </c>
      <c r="H8" s="58">
        <v>21.5</v>
      </c>
      <c r="I8" s="62"/>
      <c r="J8" s="62"/>
    </row>
    <row r="9" s="43" customFormat="1" ht="22.6" customHeight="1" spans="1:10">
      <c r="A9" s="50" t="s">
        <v>68</v>
      </c>
      <c r="B9" s="50" t="s">
        <v>70</v>
      </c>
      <c r="C9" s="50" t="s">
        <v>72</v>
      </c>
      <c r="D9" s="52" t="s">
        <v>73</v>
      </c>
      <c r="E9" s="58">
        <f>F9</f>
        <v>754.79</v>
      </c>
      <c r="F9" s="58">
        <v>754.79</v>
      </c>
      <c r="G9" s="58"/>
      <c r="H9" s="58"/>
      <c r="I9" s="63"/>
      <c r="J9" s="63"/>
    </row>
    <row r="10" s="43" customFormat="1" ht="22.6" customHeight="1" spans="1:10">
      <c r="A10" s="50" t="s">
        <v>68</v>
      </c>
      <c r="B10" s="50" t="s">
        <v>70</v>
      </c>
      <c r="C10" s="50" t="s">
        <v>74</v>
      </c>
      <c r="D10" s="52" t="s">
        <v>75</v>
      </c>
      <c r="E10" s="58">
        <f>F10+G10</f>
        <v>16.5</v>
      </c>
      <c r="F10" s="58">
        <v>0</v>
      </c>
      <c r="G10" s="58">
        <v>16.5</v>
      </c>
      <c r="H10" s="58">
        <v>16.5</v>
      </c>
      <c r="I10" s="63"/>
      <c r="J10" s="63"/>
    </row>
    <row r="11" s="43" customFormat="1" ht="22.6" customHeight="1" spans="1:10">
      <c r="A11" s="50" t="s">
        <v>68</v>
      </c>
      <c r="B11" s="50" t="s">
        <v>70</v>
      </c>
      <c r="C11" s="50" t="s">
        <v>76</v>
      </c>
      <c r="D11" s="52" t="s">
        <v>77</v>
      </c>
      <c r="E11" s="58">
        <f t="shared" ref="E11:E22" si="0">F11+G11</f>
        <v>5</v>
      </c>
      <c r="F11" s="58">
        <v>0</v>
      </c>
      <c r="G11" s="58">
        <v>5</v>
      </c>
      <c r="H11" s="58">
        <v>5</v>
      </c>
      <c r="I11" s="63"/>
      <c r="J11" s="63"/>
    </row>
    <row r="12" s="43" customFormat="1" ht="22.6" customHeight="1" spans="1:10">
      <c r="A12" s="50" t="s">
        <v>68</v>
      </c>
      <c r="B12" s="50" t="s">
        <v>70</v>
      </c>
      <c r="C12" s="50" t="s">
        <v>78</v>
      </c>
      <c r="D12" s="52" t="s">
        <v>79</v>
      </c>
      <c r="E12" s="58">
        <f t="shared" si="0"/>
        <v>0</v>
      </c>
      <c r="F12" s="58">
        <v>0</v>
      </c>
      <c r="G12" s="58"/>
      <c r="H12" s="58"/>
      <c r="I12" s="63"/>
      <c r="J12" s="64"/>
    </row>
    <row r="13" s="43" customFormat="1" ht="22.6" customHeight="1" spans="1:10">
      <c r="A13" s="50" t="s">
        <v>68</v>
      </c>
      <c r="B13" s="50" t="s">
        <v>70</v>
      </c>
      <c r="C13" s="50" t="s">
        <v>107</v>
      </c>
      <c r="D13" s="52" t="s">
        <v>108</v>
      </c>
      <c r="E13" s="58">
        <f t="shared" si="0"/>
        <v>0</v>
      </c>
      <c r="F13" s="58">
        <v>0</v>
      </c>
      <c r="G13" s="58"/>
      <c r="H13" s="58"/>
      <c r="I13" s="63"/>
      <c r="J13" s="64"/>
    </row>
    <row r="14" s="43" customFormat="1" ht="22.6" customHeight="1" spans="1:10">
      <c r="A14" s="50" t="s">
        <v>68</v>
      </c>
      <c r="B14" s="50" t="s">
        <v>70</v>
      </c>
      <c r="C14" s="50" t="s">
        <v>82</v>
      </c>
      <c r="D14" s="52" t="s">
        <v>83</v>
      </c>
      <c r="E14" s="58">
        <f t="shared" si="0"/>
        <v>0</v>
      </c>
      <c r="F14" s="58">
        <v>0</v>
      </c>
      <c r="G14" s="58"/>
      <c r="H14" s="58"/>
      <c r="I14" s="63"/>
      <c r="J14" s="64" t="s">
        <v>134</v>
      </c>
    </row>
    <row r="15" s="43" customFormat="1" ht="22.6" customHeight="1" spans="1:10">
      <c r="A15" s="50" t="s">
        <v>68</v>
      </c>
      <c r="B15" s="50" t="s">
        <v>70</v>
      </c>
      <c r="C15" s="50" t="s">
        <v>84</v>
      </c>
      <c r="D15" s="52" t="s">
        <v>85</v>
      </c>
      <c r="E15" s="58">
        <f t="shared" si="0"/>
        <v>0</v>
      </c>
      <c r="F15" s="58">
        <v>0</v>
      </c>
      <c r="G15" s="58"/>
      <c r="H15" s="58"/>
      <c r="I15" s="63"/>
      <c r="J15" s="64"/>
    </row>
    <row r="16" s="43" customFormat="1" ht="22.6" customHeight="1" spans="1:10">
      <c r="A16" s="50" t="s">
        <v>68</v>
      </c>
      <c r="B16" s="50" t="s">
        <v>70</v>
      </c>
      <c r="C16" s="50" t="s">
        <v>87</v>
      </c>
      <c r="D16" s="52" t="s">
        <v>88</v>
      </c>
      <c r="E16" s="58">
        <f t="shared" si="0"/>
        <v>0</v>
      </c>
      <c r="F16" s="58">
        <v>0</v>
      </c>
      <c r="G16" s="58"/>
      <c r="H16" s="58"/>
      <c r="I16" s="63"/>
      <c r="J16" s="64"/>
    </row>
    <row r="17" s="43" customFormat="1" ht="22.6" customHeight="1" spans="1:10">
      <c r="A17" s="50" t="s">
        <v>91</v>
      </c>
      <c r="B17" s="51"/>
      <c r="C17" s="51"/>
      <c r="D17" s="52" t="s">
        <v>92</v>
      </c>
      <c r="E17" s="58">
        <f t="shared" si="0"/>
        <v>50.97</v>
      </c>
      <c r="F17" s="57">
        <v>50.97</v>
      </c>
      <c r="G17" s="57">
        <v>0</v>
      </c>
      <c r="H17" s="57">
        <v>0</v>
      </c>
      <c r="I17" s="61"/>
      <c r="J17" s="61"/>
    </row>
    <row r="18" s="43" customFormat="1" ht="22.6" customHeight="1" spans="1:10">
      <c r="A18" s="50" t="s">
        <v>91</v>
      </c>
      <c r="B18" s="50" t="s">
        <v>76</v>
      </c>
      <c r="C18" s="51"/>
      <c r="D18" s="52" t="s">
        <v>135</v>
      </c>
      <c r="E18" s="58">
        <f t="shared" si="0"/>
        <v>50.97</v>
      </c>
      <c r="F18" s="58">
        <v>50.97</v>
      </c>
      <c r="G18" s="58">
        <v>0</v>
      </c>
      <c r="H18" s="58">
        <v>0</v>
      </c>
      <c r="I18" s="62"/>
      <c r="J18" s="62"/>
    </row>
    <row r="19" s="43" customFormat="1" ht="22.6" customHeight="1" spans="1:10">
      <c r="A19" s="50" t="s">
        <v>91</v>
      </c>
      <c r="B19" s="50" t="s">
        <v>76</v>
      </c>
      <c r="C19" s="50" t="s">
        <v>76</v>
      </c>
      <c r="D19" s="52" t="s">
        <v>94</v>
      </c>
      <c r="E19" s="58">
        <f t="shared" si="0"/>
        <v>50.97</v>
      </c>
      <c r="F19" s="58">
        <v>50.97</v>
      </c>
      <c r="G19" s="58">
        <v>0</v>
      </c>
      <c r="H19" s="58">
        <v>0</v>
      </c>
      <c r="I19" s="63"/>
      <c r="J19" s="63"/>
    </row>
    <row r="20" s="43" customFormat="1" ht="22.6" customHeight="1" spans="1:10">
      <c r="A20" s="50" t="s">
        <v>95</v>
      </c>
      <c r="B20" s="51"/>
      <c r="C20" s="51"/>
      <c r="D20" s="52" t="s">
        <v>96</v>
      </c>
      <c r="E20" s="58">
        <f t="shared" si="0"/>
        <v>59.86</v>
      </c>
      <c r="F20" s="57">
        <v>59.86</v>
      </c>
      <c r="G20" s="57">
        <v>0</v>
      </c>
      <c r="H20" s="57">
        <v>0</v>
      </c>
      <c r="I20" s="61"/>
      <c r="J20" s="61"/>
    </row>
    <row r="21" s="43" customFormat="1" ht="22.6" customHeight="1" spans="1:10">
      <c r="A21" s="50" t="s">
        <v>95</v>
      </c>
      <c r="B21" s="50" t="s">
        <v>97</v>
      </c>
      <c r="C21" s="51"/>
      <c r="D21" s="52" t="s">
        <v>136</v>
      </c>
      <c r="E21" s="58">
        <f t="shared" si="0"/>
        <v>59.86</v>
      </c>
      <c r="F21" s="58">
        <v>59.86</v>
      </c>
      <c r="G21" s="58">
        <v>0</v>
      </c>
      <c r="H21" s="58">
        <v>0</v>
      </c>
      <c r="I21" s="62"/>
      <c r="J21" s="62"/>
    </row>
    <row r="22" s="43" customFormat="1" ht="22.6" customHeight="1" spans="1:10">
      <c r="A22" s="50" t="s">
        <v>95</v>
      </c>
      <c r="B22" s="50" t="s">
        <v>97</v>
      </c>
      <c r="C22" s="50" t="s">
        <v>72</v>
      </c>
      <c r="D22" s="52" t="s">
        <v>99</v>
      </c>
      <c r="E22" s="58">
        <f t="shared" si="0"/>
        <v>59.86</v>
      </c>
      <c r="F22" s="58">
        <v>59.86</v>
      </c>
      <c r="G22" s="58">
        <v>0</v>
      </c>
      <c r="H22" s="58">
        <v>0</v>
      </c>
      <c r="I22" s="63"/>
      <c r="J22" s="63"/>
    </row>
    <row r="23" s="43" customFormat="1" ht="22.6" customHeight="1" spans="1:10">
      <c r="A23" s="53" t="s">
        <v>137</v>
      </c>
      <c r="B23" s="53"/>
      <c r="C23" s="53"/>
      <c r="D23" s="53"/>
      <c r="E23" s="53"/>
      <c r="F23" s="53"/>
      <c r="G23" s="53"/>
      <c r="H23" s="53"/>
      <c r="I23" s="53"/>
      <c r="J23" s="53"/>
    </row>
  </sheetData>
  <mergeCells count="9">
    <mergeCell ref="A2:J2"/>
    <mergeCell ref="A3:D3"/>
    <mergeCell ref="G4:I4"/>
    <mergeCell ref="A23:J23"/>
    <mergeCell ref="D4:D5"/>
    <mergeCell ref="E4:E5"/>
    <mergeCell ref="F4:F5"/>
    <mergeCell ref="J4:J5"/>
    <mergeCell ref="A4:C5"/>
  </mergeCells>
  <pageMargins left="0.75" right="0.75" top="1" bottom="1" header="0.5" footer="0.5"/>
  <pageSetup paperSize="9" scale="72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workbookViewId="0">
      <selection activeCell="C7" sqref="C7:C9"/>
    </sheetView>
  </sheetViews>
  <sheetFormatPr defaultColWidth="10" defaultRowHeight="14.25"/>
  <cols>
    <col min="1" max="1" width="17.95" style="1" customWidth="1"/>
    <col min="2" max="2" width="30.775" style="1" customWidth="1"/>
    <col min="3" max="4" width="17.95" style="1" customWidth="1"/>
    <col min="5" max="5" width="30.775" style="1" customWidth="1"/>
    <col min="6" max="6" width="17.95" style="1" customWidth="1"/>
    <col min="7" max="7" width="9.76666666666667" style="1" customWidth="1"/>
    <col min="8" max="16384" width="10" style="1"/>
  </cols>
  <sheetData>
    <row r="1" ht="15.75" spans="1:7">
      <c r="A1" s="31" t="s">
        <v>138</v>
      </c>
      <c r="B1" s="32"/>
      <c r="C1" s="33"/>
      <c r="D1" s="33"/>
      <c r="E1" s="33"/>
      <c r="F1" s="33"/>
      <c r="G1" s="33"/>
    </row>
    <row r="2" s="1" customFormat="1" ht="18" customHeight="1" spans="1:7">
      <c r="A2" s="34" t="s">
        <v>139</v>
      </c>
      <c r="B2" s="34"/>
      <c r="C2" s="34"/>
      <c r="D2" s="34"/>
      <c r="E2" s="34"/>
      <c r="F2" s="34"/>
      <c r="G2" s="34"/>
    </row>
    <row r="3" s="1" customFormat="1" ht="15" customHeight="1" spans="1:6">
      <c r="A3" s="35"/>
      <c r="B3" s="35"/>
      <c r="C3" s="35"/>
      <c r="D3" s="35"/>
      <c r="E3" s="35"/>
      <c r="F3" s="9" t="s">
        <v>9</v>
      </c>
    </row>
    <row r="4" s="1" customFormat="1" ht="27" customHeight="1" spans="1:6">
      <c r="A4" s="3" t="s">
        <v>140</v>
      </c>
      <c r="B4" s="3" t="s">
        <v>141</v>
      </c>
      <c r="C4" s="3" t="s">
        <v>142</v>
      </c>
      <c r="D4" s="3" t="s">
        <v>143</v>
      </c>
      <c r="E4" s="4" t="s">
        <v>144</v>
      </c>
      <c r="F4" s="3" t="s">
        <v>142</v>
      </c>
    </row>
    <row r="5" s="1" customFormat="1" ht="14.3" customHeight="1" spans="1:6">
      <c r="A5" s="3" t="s">
        <v>58</v>
      </c>
      <c r="B5" s="3"/>
      <c r="C5" s="36">
        <f>C6+C16+C40</f>
        <v>865.626811</v>
      </c>
      <c r="D5" s="37" t="s">
        <v>58</v>
      </c>
      <c r="E5" s="37"/>
      <c r="F5" s="36">
        <f>F6+F16+F40</f>
        <v>865.626811</v>
      </c>
    </row>
    <row r="6" s="1" customFormat="1" ht="14.3" customHeight="1" spans="1:6">
      <c r="A6" s="5" t="s">
        <v>145</v>
      </c>
      <c r="B6" s="5" t="s">
        <v>146</v>
      </c>
      <c r="C6" s="36">
        <f>C7+C10+C14+C15</f>
        <v>669.980347</v>
      </c>
      <c r="D6" s="38" t="s">
        <v>147</v>
      </c>
      <c r="E6" s="38" t="s">
        <v>148</v>
      </c>
      <c r="F6" s="36">
        <f>F7+F8+F9+F10+F11+F12+F13+F14+F15</f>
        <v>669.980347</v>
      </c>
    </row>
    <row r="7" s="1" customFormat="1" ht="14.3" customHeight="1" spans="1:6">
      <c r="A7" s="5" t="s">
        <v>149</v>
      </c>
      <c r="B7" s="5" t="s">
        <v>150</v>
      </c>
      <c r="C7" s="36">
        <v>416.52214</v>
      </c>
      <c r="D7" s="38" t="s">
        <v>151</v>
      </c>
      <c r="E7" s="38" t="s">
        <v>152</v>
      </c>
      <c r="F7" s="36">
        <v>163.4628</v>
      </c>
    </row>
    <row r="8" s="1" customFormat="1" ht="14.3" customHeight="1" spans="1:6">
      <c r="A8" s="5"/>
      <c r="B8" s="5"/>
      <c r="C8" s="36"/>
      <c r="D8" s="38" t="s">
        <v>153</v>
      </c>
      <c r="E8" s="38" t="s">
        <v>154</v>
      </c>
      <c r="F8" s="36">
        <v>239.43744</v>
      </c>
    </row>
    <row r="9" s="1" customFormat="1" ht="14.3" customHeight="1" spans="1:6">
      <c r="A9" s="5"/>
      <c r="B9" s="5"/>
      <c r="C9" s="36"/>
      <c r="D9" s="38" t="s">
        <v>155</v>
      </c>
      <c r="E9" s="38" t="s">
        <v>156</v>
      </c>
      <c r="F9" s="36">
        <v>13.6219</v>
      </c>
    </row>
    <row r="10" s="1" customFormat="1" ht="14.3" customHeight="1" spans="1:6">
      <c r="A10" s="5" t="s">
        <v>157</v>
      </c>
      <c r="B10" s="5" t="s">
        <v>158</v>
      </c>
      <c r="C10" s="36">
        <v>90.594011</v>
      </c>
      <c r="D10" s="38" t="s">
        <v>159</v>
      </c>
      <c r="E10" s="38" t="s">
        <v>160</v>
      </c>
      <c r="F10" s="36">
        <v>50.973808</v>
      </c>
    </row>
    <row r="11" s="1" customFormat="1" ht="14.3" customHeight="1" spans="1:6">
      <c r="A11" s="5"/>
      <c r="B11" s="5"/>
      <c r="C11" s="36"/>
      <c r="D11" s="38" t="s">
        <v>161</v>
      </c>
      <c r="E11" s="38" t="s">
        <v>162</v>
      </c>
      <c r="F11" s="36">
        <v>23.893972</v>
      </c>
    </row>
    <row r="12" s="1" customFormat="1" ht="23" customHeight="1" spans="1:6">
      <c r="A12" s="5"/>
      <c r="B12" s="5"/>
      <c r="C12" s="36"/>
      <c r="D12" s="38" t="s">
        <v>163</v>
      </c>
      <c r="E12" s="38" t="s">
        <v>164</v>
      </c>
      <c r="F12" s="36">
        <v>14.199886</v>
      </c>
    </row>
    <row r="13" s="1" customFormat="1" ht="22" customHeight="1" spans="1:6">
      <c r="A13" s="5"/>
      <c r="B13" s="5"/>
      <c r="C13" s="36"/>
      <c r="D13" s="38" t="s">
        <v>165</v>
      </c>
      <c r="E13" s="38" t="s">
        <v>166</v>
      </c>
      <c r="F13" s="36">
        <v>1.526345</v>
      </c>
    </row>
    <row r="14" s="1" customFormat="1" ht="14.3" customHeight="1" spans="1:6">
      <c r="A14" s="5" t="s">
        <v>167</v>
      </c>
      <c r="B14" s="5" t="s">
        <v>168</v>
      </c>
      <c r="C14" s="36">
        <v>59.864196</v>
      </c>
      <c r="D14" s="38" t="s">
        <v>169</v>
      </c>
      <c r="E14" s="38" t="s">
        <v>168</v>
      </c>
      <c r="F14" s="36">
        <v>59.864196</v>
      </c>
    </row>
    <row r="15" s="1" customFormat="1" ht="14.3" customHeight="1" spans="1:6">
      <c r="A15" s="5" t="s">
        <v>170</v>
      </c>
      <c r="B15" s="5" t="s">
        <v>171</v>
      </c>
      <c r="C15" s="36">
        <v>103</v>
      </c>
      <c r="D15" s="38" t="s">
        <v>172</v>
      </c>
      <c r="E15" s="38" t="s">
        <v>171</v>
      </c>
      <c r="F15" s="36">
        <v>103</v>
      </c>
    </row>
    <row r="16" s="1" customFormat="1" ht="14.3" customHeight="1" spans="1:6">
      <c r="A16" s="5" t="s">
        <v>173</v>
      </c>
      <c r="B16" s="5" t="s">
        <v>174</v>
      </c>
      <c r="C16" s="36">
        <f>C17+C27+C28+C30+C31+C32+C33+C34+C35+C37+C38</f>
        <v>139.5036</v>
      </c>
      <c r="D16" s="38" t="s">
        <v>175</v>
      </c>
      <c r="E16" s="38" t="s">
        <v>176</v>
      </c>
      <c r="F16" s="36">
        <f>F17+F18+F19+F20+F21+F22+F23+F24+F25+F26+F27+F28+F29+F30+F31+F32+F33</f>
        <v>139.5036</v>
      </c>
    </row>
    <row r="17" s="1" customFormat="1" ht="14.3" customHeight="1" spans="1:6">
      <c r="A17" s="5" t="s">
        <v>177</v>
      </c>
      <c r="B17" s="5" t="s">
        <v>178</v>
      </c>
      <c r="C17" s="36">
        <v>113.47415</v>
      </c>
      <c r="D17" s="38" t="s">
        <v>179</v>
      </c>
      <c r="E17" s="38" t="s">
        <v>180</v>
      </c>
      <c r="F17" s="36">
        <v>11.092</v>
      </c>
    </row>
    <row r="18" s="1" customFormat="1" ht="14.3" customHeight="1" spans="1:6">
      <c r="A18" s="5"/>
      <c r="B18" s="5"/>
      <c r="C18" s="36"/>
      <c r="D18" s="38" t="s">
        <v>181</v>
      </c>
      <c r="E18" s="38" t="s">
        <v>182</v>
      </c>
      <c r="F18" s="36">
        <v>2</v>
      </c>
    </row>
    <row r="19" s="1" customFormat="1" ht="14.3" customHeight="1" spans="1:6">
      <c r="A19" s="5"/>
      <c r="B19" s="5"/>
      <c r="C19" s="36"/>
      <c r="D19" s="38" t="s">
        <v>183</v>
      </c>
      <c r="E19" s="38" t="s">
        <v>184</v>
      </c>
      <c r="F19" s="36">
        <v>1.2</v>
      </c>
    </row>
    <row r="20" s="1" customFormat="1" ht="14.3" customHeight="1" spans="1:6">
      <c r="A20" s="5"/>
      <c r="B20" s="5"/>
      <c r="C20" s="36"/>
      <c r="D20" s="38" t="s">
        <v>185</v>
      </c>
      <c r="E20" s="38" t="s">
        <v>186</v>
      </c>
      <c r="F20" s="36">
        <v>8.2</v>
      </c>
    </row>
    <row r="21" s="1" customFormat="1" ht="14.3" customHeight="1" spans="1:6">
      <c r="A21" s="5"/>
      <c r="B21" s="5"/>
      <c r="C21" s="36"/>
      <c r="D21" s="38" t="s">
        <v>187</v>
      </c>
      <c r="E21" s="38" t="s">
        <v>188</v>
      </c>
      <c r="F21" s="36">
        <v>15.288</v>
      </c>
    </row>
    <row r="22" s="1" customFormat="1" ht="14.3" customHeight="1" spans="1:6">
      <c r="A22" s="5"/>
      <c r="B22" s="5"/>
      <c r="C22" s="36"/>
      <c r="D22" s="38" t="s">
        <v>189</v>
      </c>
      <c r="E22" s="38" t="s">
        <v>190</v>
      </c>
      <c r="F22" s="36">
        <v>10</v>
      </c>
    </row>
    <row r="23" s="1" customFormat="1" ht="14.3" customHeight="1" spans="1:10">
      <c r="A23" s="5"/>
      <c r="B23" s="5"/>
      <c r="C23" s="36"/>
      <c r="D23" s="38" t="s">
        <v>191</v>
      </c>
      <c r="E23" s="38" t="s">
        <v>192</v>
      </c>
      <c r="F23" s="36">
        <v>12</v>
      </c>
      <c r="H23" s="39"/>
      <c r="I23" s="39"/>
      <c r="J23" s="39"/>
    </row>
    <row r="24" s="1" customFormat="1" ht="14.3" customHeight="1" spans="1:10">
      <c r="A24" s="5"/>
      <c r="B24" s="5"/>
      <c r="C24" s="36"/>
      <c r="D24" s="38" t="s">
        <v>193</v>
      </c>
      <c r="E24" s="38" t="s">
        <v>194</v>
      </c>
      <c r="F24" s="36">
        <v>2</v>
      </c>
      <c r="H24" s="40"/>
      <c r="I24" s="40"/>
      <c r="J24" s="42"/>
    </row>
    <row r="25" s="1" customFormat="1" ht="14.3" customHeight="1" spans="1:10">
      <c r="A25" s="5"/>
      <c r="B25" s="5"/>
      <c r="C25" s="36"/>
      <c r="D25" s="38" t="s">
        <v>195</v>
      </c>
      <c r="E25" s="38" t="s">
        <v>196</v>
      </c>
      <c r="F25" s="36">
        <v>3.269256</v>
      </c>
      <c r="H25" s="40"/>
      <c r="I25" s="40"/>
      <c r="J25" s="42"/>
    </row>
    <row r="26" s="1" customFormat="1" ht="14.3" customHeight="1" spans="1:10">
      <c r="A26" s="5"/>
      <c r="B26" s="5"/>
      <c r="C26" s="36"/>
      <c r="D26" s="38" t="s">
        <v>197</v>
      </c>
      <c r="E26" s="38" t="s">
        <v>198</v>
      </c>
      <c r="F26" s="36">
        <v>3</v>
      </c>
      <c r="H26" s="40"/>
      <c r="I26" s="40"/>
      <c r="J26" s="42"/>
    </row>
    <row r="27" s="1" customFormat="1" ht="14.3" customHeight="1" spans="1:10">
      <c r="A27" s="5" t="s">
        <v>199</v>
      </c>
      <c r="B27" s="5" t="s">
        <v>196</v>
      </c>
      <c r="C27" s="36">
        <v>3.269256</v>
      </c>
      <c r="D27" s="38">
        <v>30226</v>
      </c>
      <c r="E27" s="38" t="s">
        <v>200</v>
      </c>
      <c r="F27" s="36">
        <v>2</v>
      </c>
      <c r="H27" s="40"/>
      <c r="I27" s="40"/>
      <c r="J27" s="42"/>
    </row>
    <row r="28" s="1" customFormat="1" ht="14.3" customHeight="1" spans="1:10">
      <c r="A28" s="5" t="s">
        <v>201</v>
      </c>
      <c r="B28" s="5" t="s">
        <v>202</v>
      </c>
      <c r="C28" s="36">
        <v>2</v>
      </c>
      <c r="D28" s="38">
        <v>30227</v>
      </c>
      <c r="E28" s="38" t="s">
        <v>202</v>
      </c>
      <c r="F28" s="36">
        <v>2</v>
      </c>
      <c r="H28" s="40"/>
      <c r="I28" s="40"/>
      <c r="J28" s="42"/>
    </row>
    <row r="29" s="1" customFormat="1" ht="14.3" customHeight="1" spans="1:10">
      <c r="A29" s="5"/>
      <c r="B29" s="5"/>
      <c r="C29" s="36"/>
      <c r="D29" s="38" t="s">
        <v>203</v>
      </c>
      <c r="E29" s="38" t="s">
        <v>204</v>
      </c>
      <c r="F29" s="36">
        <v>6.371726</v>
      </c>
      <c r="H29" s="40"/>
      <c r="I29" s="40"/>
      <c r="J29" s="42"/>
    </row>
    <row r="30" s="1" customFormat="1" ht="14.3" customHeight="1" spans="1:10">
      <c r="A30" s="5" t="s">
        <v>205</v>
      </c>
      <c r="B30" s="5" t="s">
        <v>198</v>
      </c>
      <c r="C30" s="36">
        <v>3</v>
      </c>
      <c r="D30" s="38" t="s">
        <v>206</v>
      </c>
      <c r="E30" s="38" t="s">
        <v>207</v>
      </c>
      <c r="F30" s="36">
        <v>8.782424</v>
      </c>
      <c r="H30" s="40"/>
      <c r="I30" s="40"/>
      <c r="J30" s="42"/>
    </row>
    <row r="31" s="1" customFormat="1" ht="14.3" customHeight="1" spans="1:10">
      <c r="A31" s="5" t="s">
        <v>208</v>
      </c>
      <c r="B31" s="5" t="s">
        <v>209</v>
      </c>
      <c r="C31" s="36">
        <v>9.4</v>
      </c>
      <c r="D31" s="38" t="s">
        <v>210</v>
      </c>
      <c r="E31" s="38" t="s">
        <v>209</v>
      </c>
      <c r="F31" s="36">
        <v>9.4</v>
      </c>
      <c r="H31" s="40"/>
      <c r="I31" s="40"/>
      <c r="J31" s="42"/>
    </row>
    <row r="32" s="1" customFormat="1" ht="14.3" customHeight="1" spans="1:10">
      <c r="A32" s="5" t="s">
        <v>211</v>
      </c>
      <c r="B32" s="5" t="s">
        <v>212</v>
      </c>
      <c r="C32" s="36">
        <v>2</v>
      </c>
      <c r="D32" s="38" t="s">
        <v>213</v>
      </c>
      <c r="E32" s="38" t="s">
        <v>214</v>
      </c>
      <c r="F32" s="36">
        <v>36.54</v>
      </c>
      <c r="H32" s="40"/>
      <c r="I32" s="40"/>
      <c r="J32" s="42"/>
    </row>
    <row r="33" s="1" customFormat="1" ht="14.3" customHeight="1" spans="1:10">
      <c r="A33" s="5" t="s">
        <v>215</v>
      </c>
      <c r="B33" s="5" t="s">
        <v>216</v>
      </c>
      <c r="C33" s="36">
        <v>6.360194</v>
      </c>
      <c r="D33" s="38" t="s">
        <v>217</v>
      </c>
      <c r="E33" s="38" t="s">
        <v>216</v>
      </c>
      <c r="F33" s="36">
        <v>6.360194</v>
      </c>
      <c r="H33" s="40"/>
      <c r="I33" s="40"/>
      <c r="J33" s="42"/>
    </row>
    <row r="34" s="1" customFormat="1" ht="14.3" customHeight="1" spans="1:10">
      <c r="A34" s="5"/>
      <c r="B34" s="5"/>
      <c r="C34" s="36">
        <v>0</v>
      </c>
      <c r="D34" s="38"/>
      <c r="E34" s="38"/>
      <c r="F34" s="36">
        <v>0</v>
      </c>
      <c r="H34" s="40"/>
      <c r="I34" s="40"/>
      <c r="J34" s="42"/>
    </row>
    <row r="35" s="1" customFormat="1" ht="14.3" customHeight="1" spans="1:6">
      <c r="A35" s="5"/>
      <c r="B35" s="5"/>
      <c r="C35" s="36">
        <v>0</v>
      </c>
      <c r="D35" s="38"/>
      <c r="E35" s="38"/>
      <c r="F35" s="36">
        <v>0</v>
      </c>
    </row>
    <row r="36" s="1" customFormat="1" ht="14.3" customHeight="1" spans="1:6">
      <c r="A36" s="5"/>
      <c r="B36" s="5"/>
      <c r="C36" s="36"/>
      <c r="D36" s="38"/>
      <c r="E36" s="38"/>
      <c r="F36" s="36">
        <v>0</v>
      </c>
    </row>
    <row r="37" s="1" customFormat="1" ht="14.3" customHeight="1" spans="1:6">
      <c r="A37" s="5"/>
      <c r="B37" s="5"/>
      <c r="C37" s="36">
        <v>0</v>
      </c>
      <c r="D37" s="38"/>
      <c r="E37" s="38"/>
      <c r="F37" s="36">
        <v>0</v>
      </c>
    </row>
    <row r="38" s="1" customFormat="1" ht="14.3" customHeight="1" spans="1:6">
      <c r="A38" s="5"/>
      <c r="B38" s="5"/>
      <c r="C38" s="36">
        <v>0</v>
      </c>
      <c r="D38" s="5"/>
      <c r="E38" s="5"/>
      <c r="F38" s="41">
        <v>0</v>
      </c>
    </row>
    <row r="39" spans="1:6">
      <c r="A39" s="5"/>
      <c r="B39" s="5"/>
      <c r="C39" s="36"/>
      <c r="D39" s="5"/>
      <c r="E39" s="5"/>
      <c r="F39" s="41">
        <v>0</v>
      </c>
    </row>
    <row r="40" spans="1:6">
      <c r="A40" s="5" t="s">
        <v>218</v>
      </c>
      <c r="B40" s="5" t="s">
        <v>219</v>
      </c>
      <c r="C40" s="36">
        <v>56.142864</v>
      </c>
      <c r="D40" s="5" t="s">
        <v>220</v>
      </c>
      <c r="E40" s="5" t="s">
        <v>219</v>
      </c>
      <c r="F40" s="41">
        <v>56.142864</v>
      </c>
    </row>
    <row r="41" spans="1:6">
      <c r="A41" s="5" t="s">
        <v>221</v>
      </c>
      <c r="B41" s="5" t="s">
        <v>222</v>
      </c>
      <c r="C41" s="36">
        <v>1.344</v>
      </c>
      <c r="D41" s="5" t="s">
        <v>223</v>
      </c>
      <c r="E41" s="5" t="s">
        <v>224</v>
      </c>
      <c r="F41" s="41">
        <v>1.344</v>
      </c>
    </row>
    <row r="42" spans="1:6">
      <c r="A42" s="5" t="s">
        <v>225</v>
      </c>
      <c r="B42" s="5" t="s">
        <v>226</v>
      </c>
      <c r="C42" s="36">
        <v>54.798864</v>
      </c>
      <c r="D42" s="5" t="s">
        <v>227</v>
      </c>
      <c r="E42" s="5" t="s">
        <v>228</v>
      </c>
      <c r="F42" s="41">
        <v>54.798864</v>
      </c>
    </row>
    <row r="43" spans="3:6">
      <c r="C43" s="39"/>
      <c r="D43" s="40"/>
      <c r="E43" s="40"/>
      <c r="F43" s="42"/>
    </row>
    <row r="44" spans="3:6">
      <c r="C44" s="39"/>
      <c r="D44" s="40"/>
      <c r="E44" s="40"/>
      <c r="F44" s="42"/>
    </row>
    <row r="45" spans="3:6">
      <c r="C45" s="39"/>
      <c r="D45" s="40"/>
      <c r="E45" s="40"/>
      <c r="F45" s="42"/>
    </row>
    <row r="46" spans="3:6">
      <c r="C46" s="39"/>
      <c r="D46" s="40"/>
      <c r="E46" s="40"/>
      <c r="F46" s="42"/>
    </row>
    <row r="47" spans="3:6">
      <c r="C47" s="39"/>
      <c r="D47" s="40"/>
      <c r="E47" s="40"/>
      <c r="F47" s="42"/>
    </row>
  </sheetData>
  <mergeCells count="23">
    <mergeCell ref="A2:G2"/>
    <mergeCell ref="A5:B5"/>
    <mergeCell ref="D5:E5"/>
    <mergeCell ref="D34:E34"/>
    <mergeCell ref="D37:E37"/>
    <mergeCell ref="A7:A9"/>
    <mergeCell ref="A10:A13"/>
    <mergeCell ref="A17:A26"/>
    <mergeCell ref="A28:A29"/>
    <mergeCell ref="A35:A36"/>
    <mergeCell ref="A38:A39"/>
    <mergeCell ref="B7:B9"/>
    <mergeCell ref="B10:B13"/>
    <mergeCell ref="B17:B26"/>
    <mergeCell ref="B28:B29"/>
    <mergeCell ref="B35:B36"/>
    <mergeCell ref="B38:B39"/>
    <mergeCell ref="C7:C9"/>
    <mergeCell ref="C10:C13"/>
    <mergeCell ref="C17:C26"/>
    <mergeCell ref="C28:C29"/>
    <mergeCell ref="C35:C36"/>
    <mergeCell ref="C38:C39"/>
  </mergeCells>
  <printOptions horizontalCentered="1"/>
  <pageMargins left="0.751388888888889" right="0.751388888888889" top="1" bottom="1" header="0.5" footer="0.5"/>
  <pageSetup paperSize="9" scale="91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workbookViewId="0">
      <selection activeCell="F6" sqref="F6"/>
    </sheetView>
  </sheetViews>
  <sheetFormatPr defaultColWidth="10" defaultRowHeight="14.25" outlineLevelCol="6"/>
  <cols>
    <col min="1" max="1" width="30.775" customWidth="1"/>
    <col min="2" max="3" width="17.95" customWidth="1"/>
    <col min="4" max="4" width="20.75" customWidth="1"/>
    <col min="5" max="5" width="36.25" customWidth="1"/>
    <col min="6" max="6" width="19.75" customWidth="1"/>
    <col min="7" max="7" width="17.95" customWidth="1"/>
    <col min="8" max="8" width="9.76666666666667" customWidth="1"/>
  </cols>
  <sheetData>
    <row r="1" customFormat="1" spans="1:1">
      <c r="A1" t="s">
        <v>229</v>
      </c>
    </row>
    <row r="2" customFormat="1" ht="22.75" customHeight="1" spans="1:7">
      <c r="A2" s="11" t="s">
        <v>230</v>
      </c>
      <c r="B2" s="11"/>
      <c r="C2" s="11"/>
      <c r="D2" s="11"/>
      <c r="E2" s="11"/>
      <c r="F2" s="11"/>
      <c r="G2" s="11"/>
    </row>
    <row r="3" customFormat="1" ht="22.75" customHeight="1" spans="1:7">
      <c r="A3" s="21"/>
      <c r="B3" s="21"/>
      <c r="C3" s="21"/>
      <c r="D3" s="21"/>
      <c r="E3" s="21"/>
      <c r="F3" s="21"/>
      <c r="G3" s="21" t="s">
        <v>9</v>
      </c>
    </row>
    <row r="4" customFormat="1" ht="55" customHeight="1" spans="1:7">
      <c r="A4" s="13" t="s">
        <v>114</v>
      </c>
      <c r="B4" s="22" t="s">
        <v>231</v>
      </c>
      <c r="C4" s="22" t="s">
        <v>232</v>
      </c>
      <c r="D4" s="22" t="s">
        <v>233</v>
      </c>
      <c r="E4" s="22" t="s">
        <v>234</v>
      </c>
      <c r="F4" s="22" t="s">
        <v>235</v>
      </c>
      <c r="G4" s="22" t="s">
        <v>64</v>
      </c>
    </row>
    <row r="5" customFormat="1" ht="91" customHeight="1" spans="1:7">
      <c r="A5" s="13" t="s">
        <v>58</v>
      </c>
      <c r="B5" s="23">
        <v>11.140412</v>
      </c>
      <c r="C5" s="16">
        <v>12.4</v>
      </c>
      <c r="D5" s="24">
        <f>C5/B5-1</f>
        <v>0.113064759184849</v>
      </c>
      <c r="E5" s="26" t="s">
        <v>236</v>
      </c>
      <c r="F5" s="27">
        <v>0.006</v>
      </c>
      <c r="G5" s="18"/>
    </row>
    <row r="6" customFormat="1" ht="57" customHeight="1" spans="1:7">
      <c r="A6" s="18" t="s">
        <v>237</v>
      </c>
      <c r="B6" s="25">
        <v>0</v>
      </c>
      <c r="C6" s="16">
        <v>0</v>
      </c>
      <c r="D6" s="24"/>
      <c r="E6" s="28" t="s">
        <v>238</v>
      </c>
      <c r="F6" s="18"/>
      <c r="G6" s="29"/>
    </row>
    <row r="7" customFormat="1" ht="80" customHeight="1" spans="1:7">
      <c r="A7" s="18" t="s">
        <v>239</v>
      </c>
      <c r="B7" s="25">
        <v>2.040552</v>
      </c>
      <c r="C7" s="16">
        <v>3</v>
      </c>
      <c r="D7" s="24">
        <f>C7/B7-1</f>
        <v>0.470190419063077</v>
      </c>
      <c r="E7" s="26" t="s">
        <v>240</v>
      </c>
      <c r="F7" s="30">
        <v>0.0033</v>
      </c>
      <c r="G7" s="18"/>
    </row>
    <row r="8" customFormat="1" ht="90" customHeight="1" spans="1:7">
      <c r="A8" s="18" t="s">
        <v>241</v>
      </c>
      <c r="B8" s="25">
        <v>9.09986</v>
      </c>
      <c r="C8" s="16">
        <v>9.4</v>
      </c>
      <c r="D8" s="24">
        <f>C8/B8-1</f>
        <v>0.0329829250120333</v>
      </c>
      <c r="E8" s="26" t="s">
        <v>242</v>
      </c>
      <c r="F8" s="30">
        <v>0.0105</v>
      </c>
      <c r="G8" s="18"/>
    </row>
    <row r="9" customFormat="1" ht="107" customHeight="1" spans="1:7">
      <c r="A9" s="18" t="s">
        <v>243</v>
      </c>
      <c r="B9" s="25">
        <v>9.09986</v>
      </c>
      <c r="C9" s="16">
        <v>9.4</v>
      </c>
      <c r="D9" s="24">
        <f>C9/B9-1</f>
        <v>0.0329829250120333</v>
      </c>
      <c r="E9" s="26" t="s">
        <v>242</v>
      </c>
      <c r="F9" s="30">
        <v>0.0105</v>
      </c>
      <c r="G9" s="18"/>
    </row>
    <row r="10" customFormat="1" ht="25" customHeight="1" spans="1:7">
      <c r="A10" s="18" t="s">
        <v>244</v>
      </c>
      <c r="B10" s="23">
        <v>0</v>
      </c>
      <c r="C10" s="19"/>
      <c r="D10" s="18"/>
      <c r="E10" s="18"/>
      <c r="F10" s="18"/>
      <c r="G10" s="18"/>
    </row>
    <row r="11" spans="1:1">
      <c r="A11" t="s">
        <v>245</v>
      </c>
    </row>
  </sheetData>
  <mergeCells count="1">
    <mergeCell ref="A2:G2"/>
  </mergeCells>
  <pageMargins left="0.75" right="0.75" top="1" bottom="1" header="0.5" footer="0.5"/>
  <pageSetup paperSize="9" scale="88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6"/>
  <sheetViews>
    <sheetView workbookViewId="0">
      <selection activeCell="D12" sqref="D12"/>
    </sheetView>
  </sheetViews>
  <sheetFormatPr defaultColWidth="10" defaultRowHeight="14.25" outlineLevelCol="3"/>
  <cols>
    <col min="1" max="1" width="17.95" customWidth="1"/>
    <col min="2" max="2" width="30.775" customWidth="1"/>
    <col min="3" max="4" width="17.95" customWidth="1"/>
    <col min="5" max="5" width="9.76666666666667" customWidth="1"/>
  </cols>
  <sheetData>
    <row r="1" customFormat="1" spans="1:1">
      <c r="A1" t="s">
        <v>246</v>
      </c>
    </row>
    <row r="2" customFormat="1" ht="22.75" customHeight="1" spans="1:4">
      <c r="A2" s="11" t="s">
        <v>247</v>
      </c>
      <c r="B2" s="11"/>
      <c r="C2" s="11"/>
      <c r="D2" s="11"/>
    </row>
    <row r="3" customFormat="1" ht="15.65" customHeight="1" spans="4:4">
      <c r="D3" s="12" t="s">
        <v>9</v>
      </c>
    </row>
    <row r="4" customFormat="1" ht="30.15" customHeight="1" spans="1:4">
      <c r="A4" s="13" t="s">
        <v>248</v>
      </c>
      <c r="B4" s="13" t="s">
        <v>249</v>
      </c>
      <c r="C4" s="13" t="s">
        <v>142</v>
      </c>
      <c r="D4" s="13" t="s">
        <v>64</v>
      </c>
    </row>
    <row r="5" customFormat="1" ht="25" customHeight="1" spans="1:4">
      <c r="A5" s="14" t="s">
        <v>250</v>
      </c>
      <c r="B5" s="15" t="s">
        <v>180</v>
      </c>
      <c r="C5" s="16">
        <f>110920/10000</f>
        <v>11.092</v>
      </c>
      <c r="D5" s="15"/>
    </row>
    <row r="6" customFormat="1" ht="25" customHeight="1" spans="1:4">
      <c r="A6" s="14" t="s">
        <v>251</v>
      </c>
      <c r="B6" s="15" t="s">
        <v>182</v>
      </c>
      <c r="C6" s="16">
        <v>2</v>
      </c>
      <c r="D6" s="15"/>
    </row>
    <row r="7" customFormat="1" ht="25" customHeight="1" spans="1:4">
      <c r="A7" s="14" t="s">
        <v>252</v>
      </c>
      <c r="B7" s="15" t="s">
        <v>184</v>
      </c>
      <c r="C7" s="16">
        <v>1.2</v>
      </c>
      <c r="D7" s="15"/>
    </row>
    <row r="8" customFormat="1" ht="25" customHeight="1" spans="1:4">
      <c r="A8" s="14" t="s">
        <v>253</v>
      </c>
      <c r="B8" s="15" t="s">
        <v>186</v>
      </c>
      <c r="C8" s="16">
        <v>8.2</v>
      </c>
      <c r="D8" s="15"/>
    </row>
    <row r="9" customFormat="1" ht="25" customHeight="1" spans="1:4">
      <c r="A9" s="14" t="s">
        <v>254</v>
      </c>
      <c r="B9" s="15" t="s">
        <v>188</v>
      </c>
      <c r="C9" s="16">
        <v>9.3</v>
      </c>
      <c r="D9" s="15"/>
    </row>
    <row r="10" customFormat="1" ht="25" customHeight="1" spans="1:4">
      <c r="A10" s="14" t="s">
        <v>255</v>
      </c>
      <c r="B10" s="15" t="s">
        <v>190</v>
      </c>
      <c r="C10" s="16">
        <v>10</v>
      </c>
      <c r="D10" s="15"/>
    </row>
    <row r="11" customFormat="1" ht="25" customHeight="1" spans="1:4">
      <c r="A11" s="14" t="s">
        <v>256</v>
      </c>
      <c r="B11" s="15" t="s">
        <v>192</v>
      </c>
      <c r="C11" s="16">
        <v>12</v>
      </c>
      <c r="D11" s="15"/>
    </row>
    <row r="12" customFormat="1" ht="25" customHeight="1" spans="1:4">
      <c r="A12" s="14" t="s">
        <v>257</v>
      </c>
      <c r="B12" s="15" t="s">
        <v>200</v>
      </c>
      <c r="C12" s="16">
        <v>2</v>
      </c>
      <c r="D12" s="15"/>
    </row>
    <row r="13" customFormat="1" ht="25" customHeight="1" spans="1:4">
      <c r="A13" s="14" t="s">
        <v>258</v>
      </c>
      <c r="B13" s="15" t="s">
        <v>202</v>
      </c>
      <c r="C13" s="16">
        <v>2</v>
      </c>
      <c r="D13" s="15"/>
    </row>
    <row r="14" customFormat="1" ht="25" customHeight="1" spans="1:4">
      <c r="A14" s="14" t="s">
        <v>259</v>
      </c>
      <c r="B14" s="15" t="s">
        <v>198</v>
      </c>
      <c r="C14" s="16">
        <v>3</v>
      </c>
      <c r="D14" s="15"/>
    </row>
    <row r="15" customFormat="1" ht="25" customHeight="1" spans="1:4">
      <c r="A15" s="14" t="s">
        <v>260</v>
      </c>
      <c r="B15" s="15" t="s">
        <v>194</v>
      </c>
      <c r="C15" s="16">
        <v>2</v>
      </c>
      <c r="D15" s="15"/>
    </row>
    <row r="16" customFormat="1" ht="25" customHeight="1" spans="1:4">
      <c r="A16" s="17" t="s">
        <v>58</v>
      </c>
      <c r="B16" s="17"/>
      <c r="C16" s="16">
        <f>SUM(C5:C15)</f>
        <v>62.792</v>
      </c>
      <c r="D16" s="15"/>
    </row>
    <row r="17" customFormat="1" ht="14.3" hidden="1" customHeight="1" spans="1:4">
      <c r="A17" s="13" t="s">
        <v>261</v>
      </c>
      <c r="B17" s="18" t="s">
        <v>262</v>
      </c>
      <c r="C17" s="19"/>
      <c r="D17" s="18"/>
    </row>
    <row r="18" customFormat="1" ht="14.3" hidden="1" customHeight="1" spans="1:4">
      <c r="A18" s="13" t="s">
        <v>263</v>
      </c>
      <c r="B18" s="18" t="s">
        <v>264</v>
      </c>
      <c r="C18" s="19"/>
      <c r="D18" s="18"/>
    </row>
    <row r="19" customFormat="1" ht="14.3" hidden="1" customHeight="1" spans="1:4">
      <c r="A19" s="13" t="s">
        <v>258</v>
      </c>
      <c r="B19" s="18" t="s">
        <v>202</v>
      </c>
      <c r="C19" s="19"/>
      <c r="D19" s="18"/>
    </row>
    <row r="20" customFormat="1" ht="14.3" hidden="1" customHeight="1" spans="1:4">
      <c r="A20" s="13" t="s">
        <v>259</v>
      </c>
      <c r="B20" s="18" t="s">
        <v>198</v>
      </c>
      <c r="C20" s="19"/>
      <c r="D20" s="18"/>
    </row>
    <row r="21" customFormat="1" ht="14.3" hidden="1" customHeight="1" spans="1:4">
      <c r="A21" s="13" t="s">
        <v>260</v>
      </c>
      <c r="B21" s="18" t="s">
        <v>194</v>
      </c>
      <c r="C21" s="19"/>
      <c r="D21" s="18"/>
    </row>
    <row r="22" customFormat="1" ht="14.3" hidden="1" customHeight="1" spans="1:4">
      <c r="A22" s="13" t="s">
        <v>265</v>
      </c>
      <c r="B22" s="18" t="s">
        <v>266</v>
      </c>
      <c r="C22" s="19"/>
      <c r="D22" s="18"/>
    </row>
    <row r="23" customFormat="1" ht="14.3" hidden="1" customHeight="1" spans="1:4">
      <c r="A23" s="13" t="s">
        <v>267</v>
      </c>
      <c r="B23" s="18" t="s">
        <v>216</v>
      </c>
      <c r="C23" s="19"/>
      <c r="D23" s="18"/>
    </row>
    <row r="24" customFormat="1" ht="14.3" hidden="1" customHeight="1" spans="1:4">
      <c r="A24" s="13" t="s">
        <v>268</v>
      </c>
      <c r="B24" s="18" t="s">
        <v>269</v>
      </c>
      <c r="C24" s="19"/>
      <c r="D24" s="18"/>
    </row>
    <row r="25" customFormat="1" ht="14.3" hidden="1" customHeight="1" spans="1:4">
      <c r="A25" s="13"/>
      <c r="B25" s="18"/>
      <c r="C25" s="19"/>
      <c r="D25" s="18"/>
    </row>
    <row r="26" customFormat="1" ht="14.3" hidden="1" customHeight="1" spans="1:4">
      <c r="A26" s="20" t="s">
        <v>58</v>
      </c>
      <c r="B26" s="20"/>
      <c r="C26" s="19"/>
      <c r="D26" s="18"/>
    </row>
  </sheetData>
  <mergeCells count="3">
    <mergeCell ref="A2:D2"/>
    <mergeCell ref="A16:B16"/>
    <mergeCell ref="A26:B26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ysgz</cp:lastModifiedBy>
  <dcterms:created xsi:type="dcterms:W3CDTF">2022-03-02T19:08:00Z</dcterms:created>
  <dcterms:modified xsi:type="dcterms:W3CDTF">2024-01-12T18:53:53Z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94DECEED07784952B403AD8185FFB1E2</vt:lpwstr>
  </property>
  <property fmtid="{D5CDD505-2E9C-101B-9397-08002B2CF9AE}" pid="3" name="KSOProductBuildVer">
    <vt:lpwstr>2052-11.8.2.1125</vt:lpwstr>
  </property>
</Properties>
</file>